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metadata.xml" ContentType="application/vnd.openxmlformats-officedocument.spreadsheetml.sheetMetadata+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76.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9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585" documentId="13_ncr:1_{F88A16C8-9FC7-4FB3-BF0A-DABBB7924335}" xr6:coauthVersionLast="47" xr6:coauthVersionMax="47" xr10:uidLastSave="{B86A5AFB-ED83-487B-A5A1-3D19DBFEE6EC}"/>
  <workbookProtection workbookAlgorithmName="SHA-512" workbookHashValue="HxgZ4BjRtZXJLBqu4I+SFzmWnF6E83Gh24xZSX+1ZuDd4xZujRRAD5i4w7ooh0CBKqsp3+a/CBpNbi2/QUBKeg==" workbookSaltValue="ysYn+o+HuaIkZsWYDlgL8A==" workbookSpinCount="100000" lockStructure="1"/>
  <bookViews>
    <workbookView xWindow="28680" yWindow="-120" windowWidth="34080" windowHeight="22080" xr2:uid="{00000000-000D-0000-FFFF-FFFF00000000}"/>
  </bookViews>
  <sheets>
    <sheet name="アドバイザー候補者向け申請様式" sheetId="3" r:id="rId1"/>
    <sheet name="内部管理用（非表示予定）" sheetId="4" state="hidden" r:id="rId2"/>
  </sheets>
  <definedNames>
    <definedName name="_xlnm.Print_Area" localSheetId="0">アドバイザー候補者向け申請様式!$A$1:$R$196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N3" i="4" l="1"/>
  <c r="BU3" i="4"/>
  <c r="BV3" i="4"/>
  <c r="BW3" i="4"/>
  <c r="BX3" i="4"/>
  <c r="BY3" i="4"/>
  <c r="BZ3" i="4"/>
  <c r="CA3" i="4"/>
  <c r="CB3" i="4"/>
  <c r="CC3" i="4"/>
  <c r="CD3" i="4"/>
  <c r="CE3" i="4"/>
  <c r="CF3" i="4"/>
  <c r="CG3" i="4"/>
  <c r="CH3" i="4"/>
  <c r="CI3" i="4"/>
  <c r="CJ3" i="4"/>
  <c r="CK3" i="4"/>
  <c r="CL3" i="4"/>
  <c r="CM3" i="4"/>
  <c r="CN3" i="4"/>
  <c r="CO3" i="4"/>
  <c r="CP3" i="4"/>
  <c r="CQ3" i="4"/>
  <c r="CR3" i="4"/>
  <c r="CS3" i="4"/>
  <c r="CT3" i="4"/>
  <c r="CU3" i="4"/>
  <c r="CV3" i="4"/>
  <c r="CW3" i="4"/>
  <c r="CX3" i="4"/>
  <c r="CY3" i="4"/>
  <c r="CZ3" i="4"/>
  <c r="DA3" i="4"/>
  <c r="DB3" i="4"/>
  <c r="DC3" i="4"/>
  <c r="DD3" i="4"/>
  <c r="DE3" i="4"/>
  <c r="DF3" i="4"/>
  <c r="DG3" i="4"/>
  <c r="DH3" i="4"/>
  <c r="DM3" i="4"/>
  <c r="Q175" i="3" l="1"/>
  <c r="Q174" i="3"/>
  <c r="O173" i="3"/>
  <c r="P173" i="3" s="1"/>
  <c r="Q178" i="3"/>
  <c r="Q177" i="3"/>
  <c r="M135" i="3"/>
  <c r="DL3" i="4"/>
  <c r="DK3" i="4"/>
  <c r="DJ3" i="4"/>
  <c r="O3" i="4"/>
  <c r="M172" i="3"/>
  <c r="O167" i="3" s="1"/>
  <c r="P167" i="3" s="1"/>
  <c r="Q171" i="3"/>
  <c r="Q170" i="3"/>
  <c r="Q169" i="3"/>
  <c r="Q166" i="3"/>
  <c r="Q172" i="3"/>
  <c r="Q168" i="3"/>
  <c r="M115" i="3"/>
  <c r="M127" i="3"/>
  <c r="G3" i="4"/>
  <c r="I3" i="4" s="1"/>
  <c r="AK3" i="4"/>
  <c r="BT3" i="4"/>
  <c r="BS3" i="4"/>
  <c r="BR3" i="4"/>
  <c r="BQ3" i="4"/>
  <c r="BP3" i="4"/>
  <c r="BO3" i="4"/>
  <c r="BM3" i="4"/>
  <c r="BL3" i="4"/>
  <c r="BK3" i="4"/>
  <c r="BJ3" i="4"/>
  <c r="BI3" i="4"/>
  <c r="BH3" i="4"/>
  <c r="BF3" i="4"/>
  <c r="BE3" i="4"/>
  <c r="BD3" i="4"/>
  <c r="BC3" i="4"/>
  <c r="BB3" i="4"/>
  <c r="BA3" i="4"/>
  <c r="AZ3" i="4"/>
  <c r="AY3" i="4"/>
  <c r="AX3" i="4"/>
  <c r="AW3" i="4"/>
  <c r="AV3" i="4"/>
  <c r="AU3" i="4"/>
  <c r="AT3" i="4"/>
  <c r="AS3" i="4"/>
  <c r="AR3" i="4"/>
  <c r="AQ3" i="4"/>
  <c r="AP3" i="4"/>
  <c r="AO3" i="4"/>
  <c r="AN3" i="4"/>
  <c r="AM3" i="4"/>
  <c r="AJ3" i="4"/>
  <c r="AI3" i="4"/>
  <c r="AH3" i="4"/>
  <c r="AG3" i="4"/>
  <c r="AF3" i="4"/>
  <c r="AE3" i="4"/>
  <c r="AD3" i="4"/>
  <c r="AC3" i="4"/>
  <c r="AB3" i="4"/>
  <c r="AA3" i="4"/>
  <c r="Z3" i="4"/>
  <c r="Y3" i="4"/>
  <c r="X3" i="4"/>
  <c r="W3" i="4"/>
  <c r="V3" i="4"/>
  <c r="U3" i="4"/>
  <c r="T3" i="4"/>
  <c r="S3" i="4"/>
  <c r="R3" i="4"/>
  <c r="Q3" i="4"/>
  <c r="P3" i="4"/>
  <c r="Q26" i="3"/>
  <c r="Q25" i="3"/>
  <c r="K3" i="4"/>
  <c r="M3" i="4"/>
  <c r="F3" i="4"/>
  <c r="E3" i="4"/>
  <c r="D3" i="4"/>
  <c r="O140" i="3"/>
  <c r="Q118" i="3"/>
  <c r="Q126" i="3"/>
  <c r="N3" i="4" l="1" a="1"/>
  <c r="N3" i="4" s="1"/>
  <c r="DI3" i="4" a="1"/>
  <c r="DI3" i="4" s="1"/>
  <c r="BG3" i="4" a="1"/>
  <c r="BG3" i="4" s="1"/>
  <c r="BN3" i="4" a="1"/>
  <c r="BN3" i="4" s="1"/>
  <c r="AL3" i="4" a="1"/>
  <c r="AL3" i="4" s="1"/>
  <c r="H3" i="4"/>
  <c r="J3" i="4" s="1"/>
  <c r="L3" i="4" s="1"/>
  <c r="Q127" i="3"/>
  <c r="O116" i="3"/>
  <c r="P116" i="3" s="1"/>
  <c r="Q125" i="3"/>
  <c r="Q124" i="3"/>
  <c r="Q123" i="3"/>
  <c r="Q122" i="3"/>
  <c r="Q121" i="3"/>
  <c r="Q117" i="3"/>
  <c r="Q89" i="3"/>
  <c r="Q88" i="3"/>
  <c r="Q87" i="3"/>
  <c r="Q86" i="3"/>
  <c r="Q85" i="3"/>
  <c r="Q84" i="3"/>
  <c r="Q83" i="3"/>
  <c r="Q82" i="3"/>
  <c r="Q81" i="3"/>
  <c r="Q80" i="3"/>
  <c r="Q79" i="3"/>
  <c r="Q69" i="3"/>
  <c r="Q70" i="3"/>
  <c r="Q71" i="3"/>
  <c r="Q72" i="3"/>
  <c r="Q73" i="3"/>
  <c r="Q74" i="3"/>
  <c r="Q75" i="3"/>
  <c r="Q76" i="3"/>
  <c r="Q77" i="3"/>
  <c r="Q78" i="3"/>
  <c r="Q90" i="3"/>
  <c r="M91" i="3"/>
  <c r="O67" i="3" s="1"/>
  <c r="Q91" i="3"/>
  <c r="C3" i="4"/>
  <c r="B3" i="4"/>
  <c r="A3" i="4"/>
  <c r="N34" i="3"/>
  <c r="N46" i="3"/>
  <c r="Q6" i="3" l="1"/>
  <c r="Q7" i="3"/>
  <c r="Q8" i="3"/>
  <c r="Q9" i="3"/>
  <c r="Q10" i="3"/>
  <c r="Q12" i="3"/>
  <c r="Q13" i="3"/>
  <c r="Q14" i="3"/>
  <c r="Q15" i="3"/>
  <c r="Q16" i="3"/>
  <c r="Q18" i="3"/>
  <c r="Q19" i="3"/>
  <c r="Q20" i="3"/>
  <c r="Q21" i="3"/>
  <c r="Q22" i="3"/>
  <c r="Q23" i="3"/>
  <c r="Q27" i="3"/>
  <c r="Q28" i="3"/>
  <c r="Q29" i="3"/>
  <c r="Q31" i="3"/>
  <c r="Q32" i="3"/>
  <c r="Q33" i="3"/>
  <c r="Q35" i="3"/>
  <c r="Q36" i="3"/>
  <c r="Q37" i="3"/>
  <c r="Q38" i="3"/>
  <c r="Q40" i="3"/>
  <c r="Q41" i="3"/>
  <c r="Q43" i="3"/>
  <c r="Q44" i="3"/>
  <c r="Q45" i="3"/>
  <c r="Q47" i="3"/>
  <c r="Q48" i="3"/>
  <c r="Q49" i="3"/>
  <c r="Q50" i="3"/>
  <c r="Q52" i="3"/>
  <c r="Q53" i="3"/>
  <c r="Q54" i="3"/>
  <c r="Q56" i="3"/>
  <c r="Q57" i="3"/>
  <c r="Q58" i="3"/>
  <c r="Q59" i="3"/>
  <c r="Q60" i="3"/>
  <c r="Q62" i="3"/>
  <c r="Q63" i="3"/>
  <c r="Q64" i="3"/>
  <c r="Q65" i="3"/>
  <c r="Q66" i="3"/>
  <c r="Q68" i="3"/>
  <c r="Q92" i="3"/>
  <c r="Q94" i="3"/>
  <c r="Q95" i="3"/>
  <c r="Q96" i="3"/>
  <c r="Q97" i="3"/>
  <c r="Q98" i="3"/>
  <c r="Q99" i="3"/>
  <c r="Q100" i="3"/>
  <c r="Q101" i="3"/>
  <c r="Q102" i="3"/>
  <c r="Q103" i="3"/>
  <c r="Q104" i="3"/>
  <c r="Q105" i="3"/>
  <c r="Q106" i="3"/>
  <c r="Q107" i="3"/>
  <c r="Q108" i="3"/>
  <c r="Q109" i="3"/>
  <c r="Q110" i="3"/>
  <c r="Q111" i="3"/>
  <c r="Q112" i="3"/>
  <c r="Q113" i="3"/>
  <c r="Q114" i="3"/>
  <c r="Q115" i="3"/>
  <c r="Q129" i="3"/>
  <c r="Q130" i="3"/>
  <c r="Q131" i="3"/>
  <c r="Q132" i="3"/>
  <c r="Q133" i="3"/>
  <c r="Q134" i="3"/>
  <c r="Q135" i="3"/>
  <c r="Q137" i="3"/>
  <c r="Q138" i="3"/>
  <c r="Q139" i="3"/>
  <c r="Q141" i="3"/>
  <c r="Q142" i="3"/>
  <c r="Q143" i="3"/>
  <c r="Q144" i="3"/>
  <c r="Q145" i="3"/>
  <c r="Q146" i="3"/>
  <c r="Q147" i="3"/>
  <c r="Q148" i="3"/>
  <c r="Q149" i="3"/>
  <c r="Q150" i="3"/>
  <c r="Q151" i="3"/>
  <c r="Q152" i="3"/>
  <c r="Q153" i="3"/>
  <c r="Q154" i="3"/>
  <c r="Q155" i="3"/>
  <c r="Q156" i="3"/>
  <c r="Q157" i="3"/>
  <c r="Q158" i="3"/>
  <c r="Q159" i="3"/>
  <c r="Q160" i="3"/>
  <c r="Q161" i="3"/>
  <c r="Q162" i="3"/>
  <c r="Q163" i="3"/>
  <c r="Q164" i="3"/>
  <c r="Q165" i="3"/>
  <c r="Q179" i="3"/>
  <c r="Q180" i="3"/>
  <c r="Q181" i="3"/>
  <c r="Q182" i="3"/>
  <c r="Q183" i="3"/>
  <c r="P140" i="3"/>
  <c r="O136" i="3"/>
  <c r="P136" i="3" s="1"/>
  <c r="O128" i="3"/>
  <c r="P128" i="3" s="1"/>
  <c r="O61" i="3" l="1"/>
  <c r="P61" i="3" s="1"/>
  <c r="O55" i="3"/>
  <c r="P55" i="3" s="1"/>
  <c r="O46" i="3" l="1"/>
  <c r="O42" i="3"/>
  <c r="P42" i="3" s="1"/>
  <c r="P46" i="3" l="1"/>
  <c r="O34" i="3" l="1"/>
  <c r="P34" i="3" s="1"/>
  <c r="P67" i="3"/>
  <c r="O30" i="3"/>
  <c r="P30" i="3" s="1"/>
  <c r="O24" i="3"/>
  <c r="P24" i="3" s="1"/>
  <c r="O17" i="3"/>
  <c r="P17" i="3" s="1"/>
  <c r="O11" i="3"/>
  <c r="P11" i="3" s="1"/>
  <c r="O5" i="3"/>
  <c r="P5" i="3" s="1"/>
  <c r="Q5" i="3" l="1"/>
  <c r="Q67" i="3"/>
  <c r="Q55" i="3"/>
  <c r="Q46" i="3"/>
  <c r="Q34" i="3"/>
  <c r="Q61" i="3"/>
  <c r="Q11" i="3"/>
  <c r="Q42" i="3"/>
  <c r="Q24" i="3"/>
  <c r="Q30" i="3"/>
  <c r="Q17" i="3"/>
  <c r="O93" i="3" l="1"/>
  <c r="P93" i="3" s="1"/>
  <c r="Q167" i="3" l="1"/>
  <c r="Q173" i="3"/>
  <c r="Q93" i="3"/>
  <c r="Q140" i="3"/>
  <c r="Q128" i="3"/>
  <c r="Q136" i="3"/>
  <c r="Q116" i="3"/>
  <c r="H193" i="3" l="1"/>
  <c r="H194" i="3"/>
  <c r="H191" i="3"/>
  <c r="H192" i="3"/>
  <c r="H190" i="3"/>
  <c r="I186"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<sst xmlns="http://schemas.openxmlformats.org/spreadsheetml/2006/main" count="326" uniqueCount="221">
  <si>
    <t>各設問に設定されている背景色の凡例は以下のとおりです。
未回答の設問及び回答が不適切な設問があれば、その設問番号をアンケート下部の「回答状況」欄に表示しておりますので、回答の見直しに当たって参考にしてください。
　　：回答必須の設問です。（回答内容に応じて変化します。）
　　：回答が入力されている設問です。
　　：回答不要の設問です。（回答内容に応じて変化します。）
　　：回答が任意の設問です。</t>
    <rPh sb="189" eb="191">
      <t>カイトウ</t>
    </rPh>
    <rPh sb="192" eb="194">
      <t>ニンイ</t>
    </rPh>
    <rPh sb="195" eb="197">
      <t>セツモン</t>
    </rPh>
    <phoneticPr fontId="8"/>
  </si>
  <si>
    <t>非表示予定</t>
    <rPh sb="0" eb="3">
      <t>ヒヒョウジ</t>
    </rPh>
    <rPh sb="3" eb="5">
      <t>ヨテイ</t>
    </rPh>
    <phoneticPr fontId="1"/>
  </si>
  <si>
    <t>１. 基礎情報</t>
    <rPh sb="3" eb="7">
      <t>キソジョウホウ</t>
    </rPh>
    <phoneticPr fontId="8"/>
  </si>
  <si>
    <t>1-1.</t>
    <phoneticPr fontId="8"/>
  </si>
  <si>
    <t>要</t>
    <rPh sb="0" eb="1">
      <t>ヨウ</t>
    </rPh>
    <phoneticPr fontId="8"/>
  </si>
  <si>
    <t>例）山田 花子</t>
    <phoneticPr fontId="1"/>
  </si>
  <si>
    <t>氏名</t>
    <rPh sb="0" eb="2">
      <t>シメイ</t>
    </rPh>
    <phoneticPr fontId="1"/>
  </si>
  <si>
    <t>1-2.</t>
    <phoneticPr fontId="8"/>
  </si>
  <si>
    <t>連絡用メールアドレスをご記入ください。</t>
    <rPh sb="0" eb="3">
      <t>レンラクヨウ</t>
    </rPh>
    <rPh sb="12" eb="14">
      <t>キニュウ</t>
    </rPh>
    <phoneticPr fontId="16"/>
  </si>
  <si>
    <t>例）XXXX@example.com</t>
    <rPh sb="0" eb="1">
      <t>レイ</t>
    </rPh>
    <phoneticPr fontId="1"/>
  </si>
  <si>
    <t>メールアドレス</t>
    <phoneticPr fontId="1"/>
  </si>
  <si>
    <t>1-3.</t>
    <phoneticPr fontId="8"/>
  </si>
  <si>
    <t>連絡用電話番号をご記入ください。</t>
    <rPh sb="0" eb="3">
      <t>レンラクヨウ</t>
    </rPh>
    <rPh sb="3" eb="5">
      <t>デンワ</t>
    </rPh>
    <rPh sb="5" eb="7">
      <t>バンゴウ</t>
    </rPh>
    <rPh sb="9" eb="11">
      <t>キニュウ</t>
    </rPh>
    <phoneticPr fontId="16"/>
  </si>
  <si>
    <t>例）03-1234-5678</t>
    <rPh sb="0" eb="1">
      <t>レイ</t>
    </rPh>
    <phoneticPr fontId="1"/>
  </si>
  <si>
    <t>電話番号</t>
    <rPh sb="0" eb="2">
      <t>デンワ</t>
    </rPh>
    <rPh sb="2" eb="4">
      <t>バンゴウ</t>
    </rPh>
    <phoneticPr fontId="1"/>
  </si>
  <si>
    <t>２.本事業実施に係る要件</t>
    <rPh sb="2" eb="3">
      <t>ホン</t>
    </rPh>
    <rPh sb="3" eb="5">
      <t>ジギョウ</t>
    </rPh>
    <rPh sb="5" eb="7">
      <t>ジッシ</t>
    </rPh>
    <rPh sb="8" eb="9">
      <t>カカ</t>
    </rPh>
    <rPh sb="10" eb="12">
      <t>ヨウケン</t>
    </rPh>
    <phoneticPr fontId="8"/>
  </si>
  <si>
    <t>2-1.</t>
    <phoneticPr fontId="8"/>
  </si>
  <si>
    <t>支援可能な類型をご選択ください。</t>
    <rPh sb="0" eb="2">
      <t>シエン</t>
    </rPh>
    <rPh sb="2" eb="4">
      <t>カノウ</t>
    </rPh>
    <rPh sb="5" eb="7">
      <t>ルイケイ</t>
    </rPh>
    <rPh sb="9" eb="11">
      <t>センタク</t>
    </rPh>
    <phoneticPr fontId="8"/>
  </si>
  <si>
    <t>類型</t>
    <rPh sb="0" eb="2">
      <t>ルイケイ</t>
    </rPh>
    <phoneticPr fontId="1"/>
  </si>
  <si>
    <t>2-2.</t>
    <phoneticPr fontId="8"/>
  </si>
  <si>
    <t>可能な支援形態（現地・オンライン）をご選択ください。</t>
    <rPh sb="0" eb="2">
      <t>カノウ</t>
    </rPh>
    <rPh sb="3" eb="5">
      <t>シエン</t>
    </rPh>
    <rPh sb="5" eb="7">
      <t>ケイタイ</t>
    </rPh>
    <rPh sb="8" eb="10">
      <t>ゲンチ</t>
    </rPh>
    <rPh sb="19" eb="21">
      <t>センタク</t>
    </rPh>
    <phoneticPr fontId="8"/>
  </si>
  <si>
    <t>支援形態</t>
    <rPh sb="0" eb="2">
      <t>シエン</t>
    </rPh>
    <rPh sb="2" eb="4">
      <t>ケイタイ</t>
    </rPh>
    <phoneticPr fontId="1"/>
  </si>
  <si>
    <t>2-3.</t>
    <phoneticPr fontId="8"/>
  </si>
  <si>
    <t>例）東京都、埼玉県、千葉県</t>
    <rPh sb="0" eb="1">
      <t>レイ</t>
    </rPh>
    <rPh sb="2" eb="5">
      <t>トウキョウト</t>
    </rPh>
    <rPh sb="6" eb="9">
      <t>サイタマケン</t>
    </rPh>
    <rPh sb="10" eb="12">
      <t>チバ</t>
    </rPh>
    <rPh sb="12" eb="13">
      <t>ケン</t>
    </rPh>
    <phoneticPr fontId="1"/>
  </si>
  <si>
    <t>※都道府県ごとにご記入ください。</t>
    <rPh sb="1" eb="5">
      <t>トドウフケン</t>
    </rPh>
    <rPh sb="9" eb="11">
      <t>キニュウ</t>
    </rPh>
    <phoneticPr fontId="1"/>
  </si>
  <si>
    <t>※現地支援による交通費の負担先・負担額は支援先企業と協議の上、個別に決定します。</t>
    <phoneticPr fontId="1"/>
  </si>
  <si>
    <t>訪問可能地域</t>
    <rPh sb="0" eb="2">
      <t>ホウモン</t>
    </rPh>
    <rPh sb="2" eb="4">
      <t>カノウ</t>
    </rPh>
    <rPh sb="4" eb="6">
      <t>チイキ</t>
    </rPh>
    <phoneticPr fontId="1"/>
  </si>
  <si>
    <t>2-4.</t>
    <phoneticPr fontId="8"/>
  </si>
  <si>
    <t>プロジェクト実施可能期間をご記入ください。</t>
    <rPh sb="6" eb="8">
      <t>ジッシ</t>
    </rPh>
    <rPh sb="8" eb="10">
      <t>カノウ</t>
    </rPh>
    <rPh sb="10" eb="12">
      <t>キカン</t>
    </rPh>
    <rPh sb="14" eb="16">
      <t>キニュウ</t>
    </rPh>
    <phoneticPr fontId="1"/>
  </si>
  <si>
    <t>例）開始時期：2026年8月　終了時期：2027年2月</t>
    <rPh sb="0" eb="1">
      <t>レイ</t>
    </rPh>
    <rPh sb="2" eb="4">
      <t>カイシ</t>
    </rPh>
    <rPh sb="4" eb="6">
      <t>ジキ</t>
    </rPh>
    <rPh sb="11" eb="12">
      <t>ネン</t>
    </rPh>
    <rPh sb="13" eb="14">
      <t>ガツ</t>
    </rPh>
    <rPh sb="15" eb="17">
      <t>シュウリョウ</t>
    </rPh>
    <rPh sb="17" eb="19">
      <t>ジキ</t>
    </rPh>
    <rPh sb="24" eb="25">
      <t>ネン</t>
    </rPh>
    <rPh sb="26" eb="27">
      <t>ガツ</t>
    </rPh>
    <phoneticPr fontId="1"/>
  </si>
  <si>
    <t>※2026年6月～2027年3月までの期間でご記入ください。</t>
    <rPh sb="5" eb="6">
      <t>ネン</t>
    </rPh>
    <rPh sb="7" eb="8">
      <t>ガツ</t>
    </rPh>
    <rPh sb="13" eb="14">
      <t>ネン</t>
    </rPh>
    <rPh sb="15" eb="16">
      <t>ガツ</t>
    </rPh>
    <rPh sb="19" eb="21">
      <t>キカン</t>
    </rPh>
    <rPh sb="23" eb="25">
      <t>キニュウ</t>
    </rPh>
    <phoneticPr fontId="1"/>
  </si>
  <si>
    <t>※プロジェクト実践型の場合は6か月～12カ月程度、DXツール導入型の場合は3か月程度の支援期間を予定しています。</t>
    <rPh sb="7" eb="10">
      <t>ジッセンガタ</t>
    </rPh>
    <rPh sb="11" eb="13">
      <t>バアイ</t>
    </rPh>
    <rPh sb="16" eb="17">
      <t>ゲツ</t>
    </rPh>
    <rPh sb="21" eb="22">
      <t>ゲツ</t>
    </rPh>
    <rPh sb="22" eb="24">
      <t>テイド</t>
    </rPh>
    <rPh sb="30" eb="32">
      <t>ドウニュウ</t>
    </rPh>
    <rPh sb="32" eb="33">
      <t>ガタ</t>
    </rPh>
    <rPh sb="34" eb="36">
      <t>バアイ</t>
    </rPh>
    <rPh sb="39" eb="40">
      <t>ゲツ</t>
    </rPh>
    <rPh sb="40" eb="42">
      <t>テイド</t>
    </rPh>
    <rPh sb="43" eb="45">
      <t>シエン</t>
    </rPh>
    <rPh sb="45" eb="47">
      <t>キカン</t>
    </rPh>
    <rPh sb="48" eb="50">
      <t>ヨテイ</t>
    </rPh>
    <phoneticPr fontId="1"/>
  </si>
  <si>
    <t>開始時期：</t>
    <rPh sb="0" eb="2">
      <t>カイシ</t>
    </rPh>
    <rPh sb="2" eb="4">
      <t>ジキ</t>
    </rPh>
    <phoneticPr fontId="1"/>
  </si>
  <si>
    <t>終了時期：</t>
    <rPh sb="0" eb="2">
      <t>シュウリョウ</t>
    </rPh>
    <rPh sb="2" eb="4">
      <t>ジキ</t>
    </rPh>
    <phoneticPr fontId="1"/>
  </si>
  <si>
    <t>2-5.</t>
    <phoneticPr fontId="8"/>
  </si>
  <si>
    <t>例）10 時間/週</t>
    <rPh sb="5" eb="7">
      <t>ジカン</t>
    </rPh>
    <rPh sb="8" eb="9">
      <t>シュウ</t>
    </rPh>
    <phoneticPr fontId="1"/>
  </si>
  <si>
    <t>稼働時間</t>
    <rPh sb="0" eb="2">
      <t>カドウ</t>
    </rPh>
    <rPh sb="2" eb="4">
      <t>ジカン</t>
    </rPh>
    <phoneticPr fontId="1"/>
  </si>
  <si>
    <t>時間/週</t>
    <rPh sb="0" eb="2">
      <t>ジカン</t>
    </rPh>
    <rPh sb="3" eb="4">
      <t>シュウ</t>
    </rPh>
    <phoneticPr fontId="1"/>
  </si>
  <si>
    <t>2-6.</t>
    <phoneticPr fontId="8"/>
  </si>
  <si>
    <t>稼働可能時間帯をすべてご記入ください。</t>
    <rPh sb="0" eb="2">
      <t>カドウ</t>
    </rPh>
    <rPh sb="2" eb="4">
      <t>カノウ</t>
    </rPh>
    <rPh sb="4" eb="7">
      <t>ジカンタイ</t>
    </rPh>
    <rPh sb="12" eb="14">
      <t>キニュウ</t>
    </rPh>
    <phoneticPr fontId="16"/>
  </si>
  <si>
    <t>例）平日日中、平日夜、土日</t>
    <rPh sb="0" eb="1">
      <t>レイ</t>
    </rPh>
    <rPh sb="2" eb="4">
      <t>ヘイジツ</t>
    </rPh>
    <rPh sb="4" eb="6">
      <t>ニッチュウ</t>
    </rPh>
    <rPh sb="7" eb="9">
      <t>ヘイジツ</t>
    </rPh>
    <rPh sb="9" eb="10">
      <t>ヨル</t>
    </rPh>
    <rPh sb="11" eb="13">
      <t>ドニチ</t>
    </rPh>
    <phoneticPr fontId="1"/>
  </si>
  <si>
    <t>可能時間帯</t>
    <rPh sb="0" eb="2">
      <t>カノウ</t>
    </rPh>
    <rPh sb="2" eb="5">
      <t>ジカンタイ</t>
    </rPh>
    <phoneticPr fontId="1"/>
  </si>
  <si>
    <t>3．支援経験</t>
    <rPh sb="2" eb="4">
      <t>シエン</t>
    </rPh>
    <rPh sb="4" eb="6">
      <t>ケイケン</t>
    </rPh>
    <phoneticPr fontId="8"/>
  </si>
  <si>
    <t>3-1.</t>
    <phoneticPr fontId="8"/>
  </si>
  <si>
    <t>記載欄</t>
    <rPh sb="0" eb="2">
      <t>キサイ</t>
    </rPh>
    <rPh sb="2" eb="3">
      <t>ラン</t>
    </rPh>
    <phoneticPr fontId="8"/>
  </si>
  <si>
    <t>3-2.</t>
    <phoneticPr fontId="8"/>
  </si>
  <si>
    <t>支援した経験のある業務領域をすべて選択してください。（複数選択可）</t>
    <rPh sb="9" eb="11">
      <t>ギョウム</t>
    </rPh>
    <rPh sb="11" eb="13">
      <t>リョウイキ</t>
    </rPh>
    <phoneticPr fontId="16"/>
  </si>
  <si>
    <t>　(右のかっこに当該領域をご記入ください)</t>
    <phoneticPr fontId="1"/>
  </si>
  <si>
    <t>3-3.</t>
    <phoneticPr fontId="8"/>
  </si>
  <si>
    <t>支援した経験のある企業の業種をすべて選択してください。（複数選択可）</t>
    <rPh sb="18" eb="20">
      <t>センタク</t>
    </rPh>
    <rPh sb="28" eb="30">
      <t>フクスウ</t>
    </rPh>
    <rPh sb="30" eb="32">
      <t>センタク</t>
    </rPh>
    <rPh sb="32" eb="33">
      <t>カ</t>
    </rPh>
    <phoneticPr fontId="16"/>
  </si>
  <si>
    <t>A 農業、林業</t>
    <phoneticPr fontId="1"/>
  </si>
  <si>
    <t>B 漁業</t>
    <phoneticPr fontId="1"/>
  </si>
  <si>
    <t>C 鉱業、採石業、砂利採取業</t>
    <phoneticPr fontId="1"/>
  </si>
  <si>
    <t>D 建設業</t>
    <phoneticPr fontId="1"/>
  </si>
  <si>
    <t>E 製造業</t>
    <phoneticPr fontId="1"/>
  </si>
  <si>
    <t>F 電気・ガス・熱供給・水道業</t>
    <phoneticPr fontId="1"/>
  </si>
  <si>
    <t>G 情報通信業</t>
    <phoneticPr fontId="1"/>
  </si>
  <si>
    <t>H 運輸業、郵便業</t>
    <phoneticPr fontId="1"/>
  </si>
  <si>
    <t>I 卸売業、小売業</t>
    <phoneticPr fontId="1"/>
  </si>
  <si>
    <t>J 金融業、保険業</t>
    <phoneticPr fontId="1"/>
  </si>
  <si>
    <t>K 不動産業、物品賃貸業</t>
    <phoneticPr fontId="1"/>
  </si>
  <si>
    <t>L 学術研究、専門・技術サービス業</t>
    <phoneticPr fontId="1"/>
  </si>
  <si>
    <t>M 宿泊業、飲食サービス業</t>
    <phoneticPr fontId="1"/>
  </si>
  <si>
    <t>N 生活関連サービス業、娯楽業</t>
    <phoneticPr fontId="1"/>
  </si>
  <si>
    <t>O 教育、学習支援業</t>
    <phoneticPr fontId="1"/>
  </si>
  <si>
    <t>P 医療、福祉</t>
    <phoneticPr fontId="1"/>
  </si>
  <si>
    <t>Q 複合サービス事業</t>
    <phoneticPr fontId="1"/>
  </si>
  <si>
    <t>R サービス業（他に分類されないもの）</t>
    <phoneticPr fontId="1"/>
  </si>
  <si>
    <t>S 公務（他に分類されるものを除く）</t>
    <phoneticPr fontId="1"/>
  </si>
  <si>
    <t>T 分類不能の産業</t>
    <phoneticPr fontId="1"/>
  </si>
  <si>
    <t>3-4.</t>
    <phoneticPr fontId="8"/>
  </si>
  <si>
    <t>支援した経験のある企業の規模（1社あたりの従業員数）をすべて選択してください。（複数選択可）</t>
    <rPh sb="12" eb="14">
      <t>キボ</t>
    </rPh>
    <rPh sb="16" eb="17">
      <t>シャ</t>
    </rPh>
    <rPh sb="21" eb="24">
      <t>ジュウギョウイン</t>
    </rPh>
    <rPh sb="24" eb="25">
      <t>スウ</t>
    </rPh>
    <rPh sb="30" eb="32">
      <t>センタク</t>
    </rPh>
    <rPh sb="40" eb="42">
      <t>フクスウ</t>
    </rPh>
    <rPh sb="42" eb="44">
      <t>センタク</t>
    </rPh>
    <rPh sb="44" eb="45">
      <t>カ</t>
    </rPh>
    <phoneticPr fontId="16"/>
  </si>
  <si>
    <t>1-50人</t>
    <rPh sb="4" eb="5">
      <t>ヒト</t>
    </rPh>
    <phoneticPr fontId="1"/>
  </si>
  <si>
    <t>51-100人</t>
    <rPh sb="6" eb="7">
      <t>ニン</t>
    </rPh>
    <phoneticPr fontId="1"/>
  </si>
  <si>
    <t>101-300人</t>
    <rPh sb="7" eb="8">
      <t>ニン</t>
    </rPh>
    <phoneticPr fontId="1"/>
  </si>
  <si>
    <t>301人-1000人</t>
    <rPh sb="3" eb="4">
      <t>ニン</t>
    </rPh>
    <rPh sb="9" eb="10">
      <t>ニン</t>
    </rPh>
    <phoneticPr fontId="1"/>
  </si>
  <si>
    <t>1001人-</t>
    <rPh sb="4" eb="5">
      <t>ニン</t>
    </rPh>
    <phoneticPr fontId="1"/>
  </si>
  <si>
    <t>3-5.</t>
    <phoneticPr fontId="8"/>
  </si>
  <si>
    <t>DXまたはその支援について、実績のある経験年数を選択してください。</t>
    <rPh sb="7" eb="9">
      <t>シエン</t>
    </rPh>
    <rPh sb="14" eb="16">
      <t>ジッセキ</t>
    </rPh>
    <rPh sb="19" eb="21">
      <t>ケイケン</t>
    </rPh>
    <rPh sb="21" eb="23">
      <t>ネンスウ</t>
    </rPh>
    <rPh sb="24" eb="26">
      <t>センタク</t>
    </rPh>
    <phoneticPr fontId="8"/>
  </si>
  <si>
    <t>経験年数</t>
    <rPh sb="0" eb="2">
      <t>ケイケン</t>
    </rPh>
    <rPh sb="2" eb="4">
      <t>ネンスウ</t>
    </rPh>
    <phoneticPr fontId="1"/>
  </si>
  <si>
    <t>例）</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</si>
  <si>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</si>
  <si>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</si>
  <si>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</si>
  <si>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</si>
  <si>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</si>
  <si>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</si>
  <si>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</si>
  <si>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</si>
  <si>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</si>
  <si>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➉</t>
    <phoneticPr fontId="1"/>
  </si>
  <si>
    <t>4．その他</t>
    <rPh sb="4" eb="5">
      <t>タ</t>
    </rPh>
    <phoneticPr fontId="8"/>
  </si>
  <si>
    <t>4-1.</t>
    <phoneticPr fontId="1"/>
  </si>
  <si>
    <t>その他お気づきの点や共有事項等がありましたら、ご記入ください。</t>
    <rPh sb="2" eb="3">
      <t>タ</t>
    </rPh>
    <rPh sb="10" eb="12">
      <t>キョウユウ</t>
    </rPh>
    <rPh sb="12" eb="14">
      <t>ジコウ</t>
    </rPh>
    <rPh sb="14" eb="15">
      <t>トウ</t>
    </rPh>
    <rPh sb="24" eb="26">
      <t>キニュウ</t>
    </rPh>
    <phoneticPr fontId="1"/>
  </si>
  <si>
    <t>記入状況：</t>
    <rPh sb="0" eb="2">
      <t>キニュウ</t>
    </rPh>
    <rPh sb="2" eb="4">
      <t>ジョウキョウ</t>
    </rPh>
    <phoneticPr fontId="8"/>
  </si>
  <si>
    <t>未記入の設問及び記入が不適切な設問があれば、その設問番号が表示されます。（最大5問まで表示されます。）</t>
    <rPh sb="1" eb="3">
      <t>キニュウ</t>
    </rPh>
    <rPh sb="6" eb="7">
      <t>オヨ</t>
    </rPh>
    <rPh sb="8" eb="10">
      <t>キニュウ</t>
    </rPh>
    <rPh sb="24" eb="26">
      <t>セツモン</t>
    </rPh>
    <rPh sb="26" eb="28">
      <t>バンゴウ</t>
    </rPh>
    <rPh sb="29" eb="31">
      <t>ヒョウジ</t>
    </rPh>
    <rPh sb="37" eb="39">
      <t>サイダイ</t>
    </rPh>
    <rPh sb="40" eb="41">
      <t>モン</t>
    </rPh>
    <rPh sb="43" eb="45">
      <t>ヒョウジ</t>
    </rPh>
    <phoneticPr fontId="8"/>
  </si>
  <si>
    <t>以下に表示される設問が無くなるように、記入すべき全ての設問に適切に記入してください。</t>
    <rPh sb="0" eb="2">
      <t>イカ</t>
    </rPh>
    <rPh sb="3" eb="5">
      <t>ヒョウジ</t>
    </rPh>
    <rPh sb="8" eb="10">
      <t>セツモン</t>
    </rPh>
    <rPh sb="11" eb="12">
      <t>ナ</t>
    </rPh>
    <rPh sb="19" eb="21">
      <t>キニュウ</t>
    </rPh>
    <rPh sb="24" eb="25">
      <t>スベ</t>
    </rPh>
    <rPh sb="27" eb="29">
      <t>セツモン</t>
    </rPh>
    <rPh sb="30" eb="32">
      <t>テキセツ</t>
    </rPh>
    <rPh sb="33" eb="35">
      <t>キニュウ</t>
    </rPh>
    <phoneticPr fontId="8"/>
  </si>
  <si>
    <t>アドバイザー候補者名</t>
    <rPh sb="6" eb="9">
      <t>コウホシャ</t>
    </rPh>
    <rPh sb="9" eb="10">
      <t>メイ</t>
    </rPh>
    <phoneticPr fontId="22"/>
  </si>
  <si>
    <t>支援可能類型</t>
    <rPh sb="0" eb="2">
      <t>シエン</t>
    </rPh>
    <rPh sb="2" eb="4">
      <t>カノウ</t>
    </rPh>
    <rPh sb="4" eb="6">
      <t>ルイケイ</t>
    </rPh>
    <phoneticPr fontId="1"/>
  </si>
  <si>
    <t>開始時期</t>
    <rPh sb="0" eb="2">
      <t>カイシ</t>
    </rPh>
    <rPh sb="2" eb="4">
      <t>ジキ</t>
    </rPh>
    <phoneticPr fontId="1"/>
  </si>
  <si>
    <t>終了時期</t>
    <rPh sb="0" eb="2">
      <t>シュウリョウ</t>
    </rPh>
    <rPh sb="2" eb="4">
      <t>ジキ</t>
    </rPh>
    <phoneticPr fontId="1"/>
  </si>
  <si>
    <t>支援可能期間(カ月）</t>
    <rPh sb="0" eb="2">
      <t>シエン</t>
    </rPh>
    <rPh sb="2" eb="4">
      <t>カノウ</t>
    </rPh>
    <rPh sb="4" eb="6">
      <t>キカン</t>
    </rPh>
    <rPh sb="8" eb="9">
      <t>ゲツ</t>
    </rPh>
    <phoneticPr fontId="1"/>
  </si>
  <si>
    <t>週当たり稼働時間</t>
    <rPh sb="0" eb="1">
      <t>シュウ</t>
    </rPh>
    <rPh sb="1" eb="2">
      <t>ア</t>
    </rPh>
    <rPh sb="4" eb="6">
      <t>カドウ</t>
    </rPh>
    <rPh sb="6" eb="8">
      <t>ジカン</t>
    </rPh>
    <phoneticPr fontId="1"/>
  </si>
  <si>
    <t>総稼働可能時間</t>
    <rPh sb="0" eb="1">
      <t>ソウ</t>
    </rPh>
    <rPh sb="1" eb="3">
      <t>カドウ</t>
    </rPh>
    <rPh sb="3" eb="5">
      <t>カノウ</t>
    </rPh>
    <rPh sb="5" eb="7">
      <t>ジカン</t>
    </rPh>
    <phoneticPr fontId="1"/>
  </si>
  <si>
    <t>稼働可能時間帯</t>
    <rPh sb="0" eb="2">
      <t>カドウ</t>
    </rPh>
    <rPh sb="2" eb="4">
      <t>カノウ</t>
    </rPh>
    <rPh sb="4" eb="7">
      <t>ジカンタイ</t>
    </rPh>
    <phoneticPr fontId="1"/>
  </si>
  <si>
    <t>支援実績①</t>
    <rPh sb="0" eb="2">
      <t>シエン</t>
    </rPh>
    <rPh sb="2" eb="4">
      <t>ジッセキ</t>
    </rPh>
    <phoneticPr fontId="1"/>
  </si>
  <si>
    <t>支援実績②</t>
    <rPh sb="0" eb="2">
      <t>シエン</t>
    </rPh>
    <rPh sb="2" eb="4">
      <t>ジッセキ</t>
    </rPh>
    <phoneticPr fontId="1"/>
  </si>
  <si>
    <t>支援実績③</t>
    <rPh sb="0" eb="2">
      <t>シエン</t>
    </rPh>
    <rPh sb="2" eb="4">
      <t>ジッセキ</t>
    </rPh>
    <phoneticPr fontId="1"/>
  </si>
  <si>
    <t>支援実績④</t>
    <rPh sb="0" eb="2">
      <t>シエン</t>
    </rPh>
    <rPh sb="2" eb="4">
      <t>ジッセキ</t>
    </rPh>
    <phoneticPr fontId="1"/>
  </si>
  <si>
    <t>支援実績⑤</t>
    <rPh sb="0" eb="2">
      <t>シエン</t>
    </rPh>
    <rPh sb="2" eb="4">
      <t>ジッセキ</t>
    </rPh>
    <phoneticPr fontId="1"/>
  </si>
  <si>
    <t>支援実績⑥</t>
    <rPh sb="0" eb="2">
      <t>シエン</t>
    </rPh>
    <rPh sb="2" eb="4">
      <t>ジッセキ</t>
    </rPh>
    <phoneticPr fontId="1"/>
  </si>
  <si>
    <t>支援実績⑦</t>
    <rPh sb="0" eb="2">
      <t>シエン</t>
    </rPh>
    <rPh sb="2" eb="4">
      <t>ジッセキ</t>
    </rPh>
    <phoneticPr fontId="1"/>
  </si>
  <si>
    <t>支援実績⑧</t>
    <rPh sb="0" eb="2">
      <t>シエン</t>
    </rPh>
    <rPh sb="2" eb="4">
      <t>ジッセキ</t>
    </rPh>
    <phoneticPr fontId="1"/>
  </si>
  <si>
    <t>支援実績⑨</t>
    <rPh sb="0" eb="2">
      <t>シエン</t>
    </rPh>
    <rPh sb="2" eb="4">
      <t>ジッセキ</t>
    </rPh>
    <phoneticPr fontId="1"/>
  </si>
  <si>
    <t>支援実績➉</t>
    <rPh sb="0" eb="2">
      <t>シエン</t>
    </rPh>
    <rPh sb="2" eb="4">
      <t>ジッセキ</t>
    </rPh>
    <phoneticPr fontId="1"/>
  </si>
  <si>
    <t>備考</t>
    <rPh sb="0" eb="2">
      <t>ビコウ</t>
    </rPh>
    <phoneticPr fontId="1"/>
  </si>
  <si>
    <t>3-6.</t>
    <phoneticPr fontId="8"/>
  </si>
  <si>
    <t>①経営戦略</t>
  </si>
  <si>
    <t>②マーケティング</t>
  </si>
  <si>
    <t>③営業戦略</t>
  </si>
  <si>
    <t>④事業計画策定</t>
  </si>
  <si>
    <t>⑤デジタルマーケティング</t>
  </si>
  <si>
    <t>⑥資金調達・資金繰り</t>
  </si>
  <si>
    <t>⑦給与賃金・人事労務</t>
  </si>
  <si>
    <t>⑧組織運営</t>
  </si>
  <si>
    <t>⑨教育・人材育成</t>
  </si>
  <si>
    <t>⑩生産管理</t>
  </si>
  <si>
    <t>⑪品質管理・ISO関係</t>
  </si>
  <si>
    <t>⑫製造技術</t>
  </si>
  <si>
    <t>⑬商品・サービス</t>
  </si>
  <si>
    <t>⑭設計・デザイン</t>
  </si>
  <si>
    <t>⑮物流</t>
  </si>
  <si>
    <t>⑯税務・会計</t>
  </si>
  <si>
    <t>⑰法律・特許</t>
  </si>
  <si>
    <t>⑱M＆A・企業再生</t>
  </si>
  <si>
    <t>⑲BCP</t>
  </si>
  <si>
    <t>⑳調達・購買</t>
  </si>
  <si>
    <t>㉑顧客対応･アフターサービス</t>
    <phoneticPr fontId="1"/>
  </si>
  <si>
    <t>㉒その他</t>
    <rPh sb="3" eb="4">
      <t>タ</t>
    </rPh>
    <phoneticPr fontId="1"/>
  </si>
  <si>
    <t>支援した経験のある企業のDX推進の成熟度をすべて選択してください。（複数選択可）</t>
    <rPh sb="14" eb="16">
      <t>スイシン</t>
    </rPh>
    <rPh sb="17" eb="19">
      <t>セイジュク</t>
    </rPh>
    <rPh sb="19" eb="20">
      <t>ド</t>
    </rPh>
    <rPh sb="24" eb="26">
      <t>センタク</t>
    </rPh>
    <rPh sb="34" eb="36">
      <t>フクスウ</t>
    </rPh>
    <rPh sb="36" eb="38">
      <t>センタク</t>
    </rPh>
    <rPh sb="38" eb="39">
      <t>カ</t>
    </rPh>
    <phoneticPr fontId="16"/>
  </si>
  <si>
    <t>（</t>
    <phoneticPr fontId="1"/>
  </si>
  <si>
    <t>）</t>
    <phoneticPr fontId="1"/>
  </si>
  <si>
    <t>対象企業の業種</t>
    <rPh sb="0" eb="2">
      <t>タイショウ</t>
    </rPh>
    <rPh sb="2" eb="4">
      <t>キギョウ</t>
    </rPh>
    <rPh sb="5" eb="7">
      <t>ギョウシュ</t>
    </rPh>
    <phoneticPr fontId="1"/>
  </si>
  <si>
    <t>取組期間　</t>
    <rPh sb="0" eb="2">
      <t>トリクミ</t>
    </rPh>
    <rPh sb="2" eb="4">
      <t>キカン</t>
    </rPh>
    <phoneticPr fontId="1"/>
  </si>
  <si>
    <t>ご自身の役割</t>
    <rPh sb="1" eb="3">
      <t>ジシン</t>
    </rPh>
    <rPh sb="4" eb="6">
      <t>ヤクワリ</t>
    </rPh>
    <phoneticPr fontId="1"/>
  </si>
  <si>
    <t>取組概要</t>
    <rPh sb="0" eb="2">
      <t>トリクミ</t>
    </rPh>
    <rPh sb="2" eb="4">
      <t>ガイヨウ</t>
    </rPh>
    <phoneticPr fontId="1"/>
  </si>
  <si>
    <t>支援した経験のある実績について、対象企業の業種、取組期間、ご自身の役割、取組概要をご記入ください。
（3-5.の回答が1-3年の方：10個の実績、3年以上の方：3個以上の実績をお書きください。）</t>
    <rPh sb="0" eb="2">
      <t>シエン</t>
    </rPh>
    <rPh sb="4" eb="6">
      <t>ケイケン</t>
    </rPh>
    <rPh sb="9" eb="11">
      <t>ジッセキ</t>
    </rPh>
    <rPh sb="16" eb="18">
      <t>タイショウ</t>
    </rPh>
    <rPh sb="18" eb="20">
      <t>キギョウ</t>
    </rPh>
    <rPh sb="42" eb="44">
      <t>キニュウ</t>
    </rPh>
    <rPh sb="56" eb="58">
      <t>カイトウ</t>
    </rPh>
    <rPh sb="62" eb="63">
      <t>ネン</t>
    </rPh>
    <rPh sb="64" eb="65">
      <t>カタ</t>
    </rPh>
    <rPh sb="68" eb="69">
      <t>コ</t>
    </rPh>
    <rPh sb="70" eb="72">
      <t>ジッセキ</t>
    </rPh>
    <rPh sb="74" eb="75">
      <t>ネン</t>
    </rPh>
    <rPh sb="75" eb="77">
      <t>イジョウ</t>
    </rPh>
    <rPh sb="78" eb="79">
      <t>カタ</t>
    </rPh>
    <rPh sb="81" eb="82">
      <t>コ</t>
    </rPh>
    <rPh sb="82" eb="84">
      <t>イジョウ</t>
    </rPh>
    <rPh sb="85" eb="87">
      <t>ジッセキ</t>
    </rPh>
    <rPh sb="89" eb="90">
      <t>カ</t>
    </rPh>
    <phoneticPr fontId="8"/>
  </si>
  <si>
    <t>対象の業種</t>
    <rPh sb="0" eb="2">
      <t>タイショウ</t>
    </rPh>
    <rPh sb="3" eb="5">
      <t>ギョウシュ</t>
    </rPh>
    <phoneticPr fontId="1"/>
  </si>
  <si>
    <t>取組期間</t>
    <rPh sb="0" eb="2">
      <t>トリクミ</t>
    </rPh>
    <rPh sb="2" eb="4">
      <t>キカン</t>
    </rPh>
    <phoneticPr fontId="1"/>
  </si>
  <si>
    <t>食品製造業</t>
    <rPh sb="0" eb="2">
      <t>ショクヒン</t>
    </rPh>
    <rPh sb="2" eb="5">
      <t>セイゾウギョウ</t>
    </rPh>
    <phoneticPr fontId="1"/>
  </si>
  <si>
    <t>2022年～2023年</t>
    <rPh sb="4" eb="5">
      <t>ネン</t>
    </rPh>
    <rPh sb="10" eb="11">
      <t>ネン</t>
    </rPh>
    <phoneticPr fontId="1"/>
  </si>
  <si>
    <t>宿泊業</t>
    <phoneticPr fontId="1"/>
  </si>
  <si>
    <t>2020年</t>
    <rPh sb="4" eb="5">
      <t>ネン</t>
    </rPh>
    <phoneticPr fontId="1"/>
  </si>
  <si>
    <t>現状把握、要件整理</t>
    <phoneticPr fontId="1"/>
  </si>
  <si>
    <t>不良記録フォームと集計画面の導入に向け、現行業務整理、記録項目定義</t>
    <rPh sb="0" eb="2">
      <t>フリョウ</t>
    </rPh>
    <rPh sb="2" eb="4">
      <t>キロク</t>
    </rPh>
    <rPh sb="9" eb="11">
      <t>シュウケイ</t>
    </rPh>
    <rPh sb="11" eb="13">
      <t>ガメン</t>
    </rPh>
    <rPh sb="14" eb="16">
      <t>ドウニュウ</t>
    </rPh>
    <rPh sb="17" eb="18">
      <t>ム</t>
    </rPh>
    <rPh sb="20" eb="22">
      <t>ゲンコウ</t>
    </rPh>
    <rPh sb="22" eb="24">
      <t>ギョウム</t>
    </rPh>
    <rPh sb="24" eb="26">
      <t>セイリ</t>
    </rPh>
    <rPh sb="27" eb="29">
      <t>キロク</t>
    </rPh>
    <rPh sb="29" eb="31">
      <t>コウモク</t>
    </rPh>
    <rPh sb="31" eb="33">
      <t>テイギ</t>
    </rPh>
    <phoneticPr fontId="1"/>
  </si>
  <si>
    <t>ツール選定、導入・定着支援</t>
    <phoneticPr fontId="1"/>
  </si>
  <si>
    <t>人事業務の現行運用を整理し、効率化に向けたツール選定、導入および運用定着を実施</t>
    <phoneticPr fontId="1"/>
  </si>
  <si>
    <t>支援可能期間は限られているか</t>
    <rPh sb="0" eb="2">
      <t>シエン</t>
    </rPh>
    <rPh sb="2" eb="4">
      <t>カノウ</t>
    </rPh>
    <phoneticPr fontId="1"/>
  </si>
  <si>
    <t>㉑顧客対応･ｱﾌﾀｰｻｰﾋﾞｽ</t>
  </si>
  <si>
    <t>㉒その他の詳細</t>
    <rPh sb="3" eb="4">
      <t>タ</t>
    </rPh>
    <rPh sb="5" eb="7">
      <t>ショウサイ</t>
    </rPh>
    <phoneticPr fontId="1"/>
  </si>
  <si>
    <t>レベル0</t>
    <phoneticPr fontId="1"/>
  </si>
  <si>
    <t>レベル1</t>
    <phoneticPr fontId="1"/>
  </si>
  <si>
    <t>レベル2</t>
    <phoneticPr fontId="1"/>
  </si>
  <si>
    <t>レベル3</t>
  </si>
  <si>
    <t>レベル4</t>
  </si>
  <si>
    <t>レベル5</t>
  </si>
  <si>
    <t>対象企業の業種</t>
    <rPh sb="0" eb="2">
      <t>タイショウ</t>
    </rPh>
    <rPh sb="2" eb="4">
      <t>キギョウ</t>
    </rPh>
    <rPh sb="5" eb="7">
      <t>ギョウシュ</t>
    </rPh>
    <phoneticPr fontId="1"/>
  </si>
  <si>
    <t>取組期間</t>
    <rPh sb="0" eb="2">
      <t>トリクミ</t>
    </rPh>
    <rPh sb="2" eb="4">
      <t>キカン</t>
    </rPh>
    <phoneticPr fontId="1"/>
  </si>
  <si>
    <t>自身の役割</t>
    <rPh sb="0" eb="2">
      <t>ジシン</t>
    </rPh>
    <rPh sb="3" eb="5">
      <t>ヤクワリ</t>
    </rPh>
    <phoneticPr fontId="1"/>
  </si>
  <si>
    <t>訪問可能な都道府県をご記入ください。</t>
    <rPh sb="0" eb="2">
      <t>ホウモン</t>
    </rPh>
    <rPh sb="2" eb="4">
      <t>カノウ</t>
    </rPh>
    <rPh sb="5" eb="9">
      <t>トドウフケン</t>
    </rPh>
    <rPh sb="11" eb="13">
      <t>キニュウ</t>
    </rPh>
    <phoneticPr fontId="8"/>
  </si>
  <si>
    <t>アドバイザー候補として支援可能な期間は限られていますか。</t>
    <rPh sb="6" eb="8">
      <t>コウホ</t>
    </rPh>
    <rPh sb="11" eb="13">
      <t>シエン</t>
    </rPh>
    <rPh sb="13" eb="15">
      <t>カノウ</t>
    </rPh>
    <rPh sb="16" eb="18">
      <t>キカン</t>
    </rPh>
    <rPh sb="19" eb="20">
      <t>カギ</t>
    </rPh>
    <phoneticPr fontId="1"/>
  </si>
  <si>
    <t>支援可能期間は</t>
    <rPh sb="0" eb="2">
      <t>シエン</t>
    </rPh>
    <rPh sb="2" eb="4">
      <t>カノウ</t>
    </rPh>
    <rPh sb="4" eb="6">
      <t>キカン</t>
    </rPh>
    <phoneticPr fontId="1"/>
  </si>
  <si>
    <t>週あたりの稼働可能な時間をご記入ください。</t>
    <rPh sb="0" eb="1">
      <t>シュウ</t>
    </rPh>
    <rPh sb="5" eb="7">
      <t>カドウ</t>
    </rPh>
    <rPh sb="7" eb="9">
      <t>カノウ</t>
    </rPh>
    <rPh sb="10" eb="12">
      <t>ジカン</t>
    </rPh>
    <rPh sb="14" eb="16">
      <t>キニュウ</t>
    </rPh>
    <phoneticPr fontId="8"/>
  </si>
  <si>
    <t>レベル1(一部での散発的実施：全社戦略が明確でない中、部門単位での試行・実施にとどまっている)</t>
    <rPh sb="5" eb="7">
      <t>イチブ</t>
    </rPh>
    <rPh sb="9" eb="12">
      <t>サンパツテキ</t>
    </rPh>
    <rPh sb="12" eb="14">
      <t>ジッシ</t>
    </rPh>
    <rPh sb="15" eb="17">
      <t>ゼンシャ</t>
    </rPh>
    <rPh sb="17" eb="19">
      <t>センリャク</t>
    </rPh>
    <rPh sb="20" eb="22">
      <t>メイカク</t>
    </rPh>
    <rPh sb="25" eb="26">
      <t>ナカ</t>
    </rPh>
    <rPh sb="27" eb="29">
      <t>ブモン</t>
    </rPh>
    <rPh sb="29" eb="31">
      <t>タンイ</t>
    </rPh>
    <rPh sb="33" eb="35">
      <t>シコウ</t>
    </rPh>
    <rPh sb="36" eb="38">
      <t>ジッシ</t>
    </rPh>
    <phoneticPr fontId="1"/>
  </si>
  <si>
    <t>レベル2(一部での戦略的実施：全社戦略に基づく一部の部門での推進)</t>
    <rPh sb="5" eb="7">
      <t>イチブ</t>
    </rPh>
    <rPh sb="9" eb="12">
      <t>センリャクテキ</t>
    </rPh>
    <rPh sb="12" eb="14">
      <t>ジッシ</t>
    </rPh>
    <rPh sb="15" eb="17">
      <t>ゼンシャ</t>
    </rPh>
    <rPh sb="17" eb="19">
      <t>センリャク</t>
    </rPh>
    <rPh sb="20" eb="21">
      <t>モト</t>
    </rPh>
    <rPh sb="23" eb="25">
      <t>イチブ</t>
    </rPh>
    <rPh sb="26" eb="28">
      <t>ブモン</t>
    </rPh>
    <rPh sb="30" eb="32">
      <t>スイシン</t>
    </rPh>
    <phoneticPr fontId="1"/>
  </si>
  <si>
    <t>レベル3(全社戦略に基づく部門横断的推進：仕組みが明確化され部門横断的に実践)</t>
    <rPh sb="5" eb="7">
      <t>ゼンシャ</t>
    </rPh>
    <rPh sb="7" eb="9">
      <t>センリャク</t>
    </rPh>
    <rPh sb="10" eb="11">
      <t>モト</t>
    </rPh>
    <rPh sb="13" eb="15">
      <t>ブモン</t>
    </rPh>
    <rPh sb="15" eb="18">
      <t>オウダンテキ</t>
    </rPh>
    <rPh sb="18" eb="20">
      <t>スイシン</t>
    </rPh>
    <rPh sb="21" eb="23">
      <t>シク</t>
    </rPh>
    <rPh sb="25" eb="28">
      <t>メイカクカ</t>
    </rPh>
    <rPh sb="30" eb="32">
      <t>ブモン</t>
    </rPh>
    <rPh sb="32" eb="35">
      <t>オウダンテキ</t>
    </rPh>
    <rPh sb="36" eb="38">
      <t>ジッセン</t>
    </rPh>
    <phoneticPr fontId="1"/>
  </si>
  <si>
    <t>レベル4(全社戦略に基づく持続的実施：定量的な指標などによる持続的な実施)</t>
    <rPh sb="5" eb="7">
      <t>ゼンシャ</t>
    </rPh>
    <rPh sb="7" eb="9">
      <t>センリャク</t>
    </rPh>
    <rPh sb="10" eb="11">
      <t>モト</t>
    </rPh>
    <rPh sb="13" eb="16">
      <t>ジゾクテキ</t>
    </rPh>
    <rPh sb="16" eb="18">
      <t>ジッシ</t>
    </rPh>
    <rPh sb="19" eb="22">
      <t>テイリョウテキ</t>
    </rPh>
    <rPh sb="23" eb="25">
      <t>シヒョウ</t>
    </rPh>
    <rPh sb="30" eb="33">
      <t>ジゾクテキ</t>
    </rPh>
    <rPh sb="34" eb="36">
      <t>ジッシ</t>
    </rPh>
    <phoneticPr fontId="1"/>
  </si>
  <si>
    <t>レベル5(グローバル市場におけるデジタル企業：デジタル企業として、グローバル競争を勝ち抜くことができるレベル)</t>
    <rPh sb="10" eb="12">
      <t>シジョウ</t>
    </rPh>
    <rPh sb="20" eb="22">
      <t>キギョウ</t>
    </rPh>
    <rPh sb="27" eb="29">
      <t>キギョウ</t>
    </rPh>
    <rPh sb="38" eb="40">
      <t>キョウソウ</t>
    </rPh>
    <rPh sb="41" eb="42">
      <t>カ</t>
    </rPh>
    <rPh sb="43" eb="44">
      <t>ヌ</t>
    </rPh>
    <phoneticPr fontId="1"/>
  </si>
  <si>
    <t>※DX推進の成熟度の詳細は、情報処理推進機構「DX 推進指標 自己診断結果 分析レポート（2025 年版）(https://www.ipa.go.jp/digital/dx-suishin/tbl5kb0000007nt4-att/dx-suishin-report2025.pdf)」</t>
    <rPh sb="3" eb="5">
      <t>スイシン</t>
    </rPh>
    <rPh sb="6" eb="8">
      <t>セイジュク</t>
    </rPh>
    <rPh sb="8" eb="9">
      <t>ド</t>
    </rPh>
    <rPh sb="10" eb="12">
      <t>ショウサイ</t>
    </rPh>
    <rPh sb="14" eb="16">
      <t>ジョウホウ</t>
    </rPh>
    <rPh sb="16" eb="18">
      <t>ショリ</t>
    </rPh>
    <rPh sb="18" eb="20">
      <t>スイシン</t>
    </rPh>
    <rPh sb="20" eb="22">
      <t>キコウ</t>
    </rPh>
    <phoneticPr fontId="1"/>
  </si>
  <si>
    <t>　P.5「定性指標における成熟度の考え方」を参考に設定しております。</t>
    <phoneticPr fontId="1"/>
  </si>
  <si>
    <t>要</t>
    <rPh sb="0" eb="1">
      <t>ヨウ</t>
    </rPh>
    <phoneticPr fontId="1"/>
  </si>
  <si>
    <t>※アドバイザー供給元（兼業・副業による個人事業主の方は雇用先の企業を含む）がDXツールのメーカ、メーカーと販売店契約又は代理店契約を締結している者又はその労働者の場合、DXツール型の支援は実施いただけません。</t>
    <rPh sb="72" eb="73">
      <t>モノ</t>
    </rPh>
    <rPh sb="73" eb="74">
      <t>マタ</t>
    </rPh>
    <rPh sb="77" eb="80">
      <t>ロウドウシャ</t>
    </rPh>
    <rPh sb="81" eb="83">
      <t>バアイ</t>
    </rPh>
    <rPh sb="89" eb="90">
      <t>ガタ</t>
    </rPh>
    <rPh sb="91" eb="93">
      <t>シエン</t>
    </rPh>
    <rPh sb="94" eb="96">
      <t>ジッシ</t>
    </rPh>
    <phoneticPr fontId="1"/>
  </si>
  <si>
    <t>レベル0(未着手：経営者に関心があっても具体的な取組に至っていない)</t>
    <rPh sb="5" eb="8">
      <t>ミチャクシュ</t>
    </rPh>
    <rPh sb="9" eb="12">
      <t>ケイエイシャ</t>
    </rPh>
    <rPh sb="13" eb="15">
      <t>カンシン</t>
    </rPh>
    <rPh sb="20" eb="23">
      <t>グタイテキ</t>
    </rPh>
    <rPh sb="24" eb="26">
      <t>トリクミ</t>
    </rPh>
    <rPh sb="27" eb="28">
      <t>イタ</t>
    </rPh>
    <phoneticPr fontId="1"/>
  </si>
  <si>
    <t>支援実績のある領域</t>
    <phoneticPr fontId="1"/>
  </si>
  <si>
    <t>支援実績のある業種</t>
    <phoneticPr fontId="1"/>
  </si>
  <si>
    <t>支援経験のある企業のDX推進の成熟度</t>
    <phoneticPr fontId="1"/>
  </si>
  <si>
    <t>支援経験のある企業規模</t>
    <phoneticPr fontId="1"/>
  </si>
  <si>
    <t>人材育成の経験</t>
    <rPh sb="0" eb="2">
      <t>ジンザイ</t>
    </rPh>
    <rPh sb="2" eb="4">
      <t>イクセイ</t>
    </rPh>
    <rPh sb="5" eb="7">
      <t>ケイケン</t>
    </rPh>
    <phoneticPr fontId="1"/>
  </si>
  <si>
    <t>3-7.</t>
    <phoneticPr fontId="8"/>
  </si>
  <si>
    <t>1.支援先企業の担当者に対して、課題整理、要件整理、成果物作成、運用定着等を実際に担ってもらい、助言・成果物レビュー、進捗確認等を行った経験がある。</t>
    <phoneticPr fontId="1"/>
  </si>
  <si>
    <t>2.自社内の部下・同僚に対して、DXプロジェクトの実践を通じて、OJT、助言、成果物レビュー、進捗確認等を行った経験がある。</t>
    <rPh sb="2" eb="4">
      <t>ジシャ</t>
    </rPh>
    <rPh sb="4" eb="5">
      <t>ナイ</t>
    </rPh>
    <rPh sb="6" eb="8">
      <t>ブカ</t>
    </rPh>
    <rPh sb="9" eb="11">
      <t>ドウリョウ</t>
    </rPh>
    <rPh sb="12" eb="13">
      <t>タイ</t>
    </rPh>
    <rPh sb="25" eb="27">
      <t>ジッセン</t>
    </rPh>
    <rPh sb="28" eb="29">
      <t>ツウ</t>
    </rPh>
    <rPh sb="36" eb="38">
      <t>ジョゲン</t>
    </rPh>
    <rPh sb="39" eb="42">
      <t>セイカブツ</t>
    </rPh>
    <rPh sb="47" eb="49">
      <t>シンチョク</t>
    </rPh>
    <rPh sb="49" eb="51">
      <t>カクニン</t>
    </rPh>
    <rPh sb="51" eb="52">
      <t>トウ</t>
    </rPh>
    <rPh sb="53" eb="54">
      <t>オコナ</t>
    </rPh>
    <rPh sb="56" eb="58">
      <t>ケイケン</t>
    </rPh>
    <phoneticPr fontId="1"/>
  </si>
  <si>
    <t>1あり、支援先</t>
    <rPh sb="4" eb="6">
      <t>シエン</t>
    </rPh>
    <rPh sb="6" eb="7">
      <t>サキ</t>
    </rPh>
    <phoneticPr fontId="1"/>
  </si>
  <si>
    <t>２あり、自社内</t>
    <rPh sb="4" eb="6">
      <t>ジシャ</t>
    </rPh>
    <rPh sb="6" eb="7">
      <t>ナイ</t>
    </rPh>
    <phoneticPr fontId="1"/>
  </si>
  <si>
    <t>３なし</t>
    <phoneticPr fontId="1"/>
  </si>
  <si>
    <t>過去のDXまたはその支援において、人材育成を意識して行った経験について、該当するものをすべて選択してください。（複数選択可）</t>
    <rPh sb="26" eb="27">
      <t>オコナ</t>
    </rPh>
    <phoneticPr fontId="8"/>
  </si>
  <si>
    <t>3.主な経験は作業代行、開発代行、導入代行であり、人材育成を意識して行った経験はない。（上記1・2に該当しない）</t>
    <rPh sb="2" eb="3">
      <t>オモ</t>
    </rPh>
    <rPh sb="4" eb="6">
      <t>ケイケン</t>
    </rPh>
    <rPh sb="7" eb="9">
      <t>サギョウ</t>
    </rPh>
    <rPh sb="9" eb="11">
      <t>ダイコウ</t>
    </rPh>
    <rPh sb="12" eb="14">
      <t>カイハツ</t>
    </rPh>
    <rPh sb="14" eb="16">
      <t>ダイコウ</t>
    </rPh>
    <rPh sb="17" eb="19">
      <t>ドウニュウ</t>
    </rPh>
    <rPh sb="19" eb="21">
      <t>ダイコウ</t>
    </rPh>
    <rPh sb="25" eb="27">
      <t>ジンザイ</t>
    </rPh>
    <rPh sb="27" eb="29">
      <t>イクセイ</t>
    </rPh>
    <rPh sb="30" eb="32">
      <t>イシキ</t>
    </rPh>
    <rPh sb="34" eb="35">
      <t>オコナ</t>
    </rPh>
    <rPh sb="37" eb="39">
      <t>ケイケン</t>
    </rPh>
    <rPh sb="44" eb="46">
      <t>ジョウキ</t>
    </rPh>
    <rPh sb="50" eb="52">
      <t>ガイトウ</t>
    </rPh>
    <phoneticPr fontId="1"/>
  </si>
  <si>
    <t>アドバイザー候補向け「デジタル人材育成のための「実践の場」開拓モデル事業（ユーザー企業モデル）」申込様式</t>
    <rPh sb="8" eb="9">
      <t>ム</t>
    </rPh>
    <rPh sb="15" eb="17">
      <t>ジンザイ</t>
    </rPh>
    <rPh sb="17" eb="19">
      <t>イクセイ</t>
    </rPh>
    <rPh sb="24" eb="26">
      <t>ジッセン</t>
    </rPh>
    <rPh sb="27" eb="28">
      <t>バ</t>
    </rPh>
    <rPh sb="29" eb="31">
      <t>カイタク</t>
    </rPh>
    <rPh sb="34" eb="36">
      <t>ジギョウ</t>
    </rPh>
    <rPh sb="41" eb="43">
      <t>キギョウ</t>
    </rPh>
    <rPh sb="48" eb="50">
      <t>モウシコミ</t>
    </rPh>
    <rPh sb="50" eb="52">
      <t>ヨウシキ</t>
    </rPh>
    <phoneticPr fontId="8"/>
  </si>
  <si>
    <t>アドバイザー候補の氏名をご記入ください。</t>
    <rPh sb="6" eb="8">
      <t>コウホ</t>
    </rPh>
    <rPh sb="9" eb="11">
      <t>シメイ</t>
    </rPh>
    <rPh sb="13" eb="15">
      <t>キニュウ</t>
    </rPh>
    <phoneticPr fontId="8"/>
  </si>
  <si>
    <t>3-8.</t>
    <phoneticPr fontId="8"/>
  </si>
  <si>
    <t>例）中小企業診断士、ITコーディネータ</t>
    <rPh sb="2" eb="4">
      <t>チュウショウ</t>
    </rPh>
    <rPh sb="4" eb="6">
      <t>キギョウ</t>
    </rPh>
    <rPh sb="6" eb="9">
      <t>シンダンシ</t>
    </rPh>
    <phoneticPr fontId="1"/>
  </si>
  <si>
    <t>保有資格</t>
    <rPh sb="0" eb="2">
      <t>ホユウ</t>
    </rPh>
    <rPh sb="2" eb="4">
      <t>シカク</t>
    </rPh>
    <phoneticPr fontId="1"/>
  </si>
  <si>
    <t>3-8.</t>
    <phoneticPr fontId="1"/>
  </si>
  <si>
    <t>1-1.</t>
    <phoneticPr fontId="1"/>
  </si>
  <si>
    <t>1-2.</t>
    <phoneticPr fontId="1"/>
  </si>
  <si>
    <t>1-3.</t>
    <phoneticPr fontId="1"/>
  </si>
  <si>
    <t>2-1.</t>
    <phoneticPr fontId="1"/>
  </si>
  <si>
    <t>2-2.</t>
    <phoneticPr fontId="1"/>
  </si>
  <si>
    <t>2-3.</t>
    <phoneticPr fontId="1"/>
  </si>
  <si>
    <t>2-7.</t>
    <phoneticPr fontId="8"/>
  </si>
  <si>
    <t>2-4.</t>
    <phoneticPr fontId="1"/>
  </si>
  <si>
    <t>2-5.</t>
    <phoneticPr fontId="1"/>
  </si>
  <si>
    <t>2-6.</t>
    <phoneticPr fontId="1"/>
  </si>
  <si>
    <t>2-7.</t>
    <phoneticPr fontId="1"/>
  </si>
  <si>
    <t>3-1.</t>
    <phoneticPr fontId="1"/>
  </si>
  <si>
    <t>3-2.</t>
    <phoneticPr fontId="1"/>
  </si>
  <si>
    <t>3-3.</t>
    <phoneticPr fontId="1"/>
  </si>
  <si>
    <t>3-4.</t>
    <phoneticPr fontId="1"/>
  </si>
  <si>
    <t>3-5.</t>
    <phoneticPr fontId="1"/>
  </si>
  <si>
    <t>3-7.</t>
    <phoneticPr fontId="1"/>
  </si>
  <si>
    <t>※保有資格がない場合は「特になし」とご記入ください。</t>
    <rPh sb="1" eb="3">
      <t>ホユウ</t>
    </rPh>
    <rPh sb="3" eb="5">
      <t>シカク</t>
    </rPh>
    <rPh sb="8" eb="10">
      <t>バアイ</t>
    </rPh>
    <rPh sb="12" eb="13">
      <t>トク</t>
    </rPh>
    <rPh sb="19" eb="21">
      <t>キニュウ</t>
    </rPh>
    <phoneticPr fontId="1"/>
  </si>
  <si>
    <t>企業へのDX支援に関連する保有資格をご記入ください。</t>
    <rPh sb="0" eb="2">
      <t>キギョウ</t>
    </rPh>
    <rPh sb="6" eb="8">
      <t>シエン</t>
    </rPh>
    <rPh sb="9" eb="11">
      <t>カンレン</t>
    </rPh>
    <rPh sb="13" eb="15">
      <t>ホユウ</t>
    </rPh>
    <rPh sb="15" eb="17">
      <t>シカク</t>
    </rPh>
    <rPh sb="19" eb="21">
      <t>キニュウ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</si>
</sst>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_);[Red]\(0\)"/>
  </numFmts>
  <fonts count="25" x14ac:knownFonts="1">
    <font>
      <sz val="11"/>
      <color theme="1"/>
      <name val="游ゴシック"/>
      <family val="2"/>
      <scheme val="minor"/>
    </font>
    <font>
      <sz val="6"/>
      <name val="游ゴシック"/>
      <family val="3"/>
      <charset val="128"/>
      <scheme val="minor"/>
    </font>
    <font>
      <sz val="10"/>
      <color theme="1"/>
      <name val="Meiryo UI"/>
      <family val="2"/>
      <charset val="128"/>
    </font>
    <font>
      <u/>
      <sz val="10"/>
      <color theme="10"/>
      <name val="Meiryo UI"/>
      <family val="2"/>
      <charset val="128"/>
    </font>
    <font>
      <sz val="12"/>
      <color theme="1"/>
      <name val="Meiryo UI"/>
      <family val="3"/>
      <charset val="128"/>
    </font>
    <font>
      <sz val="11"/>
      <color theme="1"/>
      <name val="游ゴシック Medium"/>
      <family val="2"/>
      <charset val="128"/>
    </font>
    <font>
      <sz val="16"/>
      <color theme="1"/>
      <name val="Meiryo UI"/>
      <family val="3"/>
      <charset val="128"/>
    </font>
    <font>
      <b/>
      <u/>
      <sz val="16"/>
      <color theme="1"/>
      <name val="Meiryo UI"/>
      <family val="3"/>
      <charset val="128"/>
    </font>
    <font>
      <sz val="6"/>
      <name val="游ゴシック Medium"/>
      <family val="2"/>
      <charset val="128"/>
    </font>
    <font>
      <sz val="16"/>
      <name val="Meiryo UI"/>
      <family val="3"/>
      <charset val="128"/>
    </font>
    <font>
      <sz val="12"/>
      <name val="Meiryo UI"/>
      <family val="3"/>
      <charset val="128"/>
    </font>
    <font>
      <sz val="12"/>
      <color rgb="FF0070C0"/>
      <name val="Meiryo UI"/>
      <family val="3"/>
      <charset val="128"/>
    </font>
    <font>
      <b/>
      <sz val="12"/>
      <color rgb="FF0070C0"/>
      <name val="Meiryo UI"/>
      <family val="3"/>
      <charset val="128"/>
    </font>
    <font>
      <b/>
      <sz val="13"/>
      <color rgb="FF0070C0"/>
      <name val="Meiryo UI"/>
      <family val="3"/>
      <charset val="128"/>
    </font>
    <font>
      <sz val="12"/>
      <color theme="1"/>
      <name val="Meiryo UI"/>
      <family val="3"/>
    </font>
    <font>
      <sz val="9"/>
      <color theme="1"/>
      <name val="Meiryo UI"/>
      <family val="3"/>
      <charset val="128"/>
    </font>
    <font>
      <b/>
      <u/>
      <sz val="12"/>
      <color theme="1"/>
      <name val="Meiryo UI"/>
      <family val="3"/>
      <charset val="128"/>
    </font>
    <font>
      <u/>
      <sz val="11"/>
      <color theme="10"/>
      <name val="游ゴシック"/>
      <family val="2"/>
      <scheme val="minor"/>
    </font>
    <font>
      <b/>
      <sz val="16"/>
      <color theme="1"/>
      <name val="Meiryo UI"/>
      <family val="3"/>
      <charset val="128"/>
    </font>
    <font>
      <sz val="11"/>
      <name val="游ゴシック Medium"/>
      <family val="2"/>
      <charset val="128"/>
    </font>
    <font>
      <sz val="11"/>
      <color theme="1"/>
      <name val="Meiryo UI"/>
      <family val="3"/>
      <charset val="128"/>
    </font>
    <font>
      <sz val="10.5"/>
      <color theme="1"/>
      <name val="Meiryo UI"/>
      <family val="3"/>
      <charset val="128"/>
    </font>
    <font>
      <sz val="6"/>
      <name val="游ゴシック"/>
      <family val="2"/>
      <charset val="128"/>
      <scheme val="minor"/>
    </font>
    <font>
      <sz val="10.5"/>
      <name val="Meiryo UI"/>
      <family val="3"/>
      <charset val="128"/>
    </font>
    <font>
      <sz val="9"/>
      <color rgb="FF000000"/>
      <name val="Meiryo UI"/>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8"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s>
  <cellStyleXfs count="5">
    <xf numFmtId="0" fontId="0" fillId="0" borderId="0"/>
    <xf numFmtId="0" fontId="2" fillId="0" borderId="0">
      <alignment vertical="center"/>
    </xf>
    <xf numFmtId="0" fontId="3" fillId="0" borderId="0" applyNumberFormat="0" applyFill="0" applyBorder="0" applyAlignment="0" applyProtection="0">
      <alignment vertical="center"/>
    </xf>
    <xf numFmtId="0" fontId="5" fillId="0" borderId="0">
      <alignment vertical="center"/>
    </xf>
    <xf numFmtId="0" fontId="17" fillId="0" borderId="0" applyNumberFormat="0" applyFill="0" applyBorder="0" applyAlignment="0" applyProtection="0"/>
  </cellStyleXfs>
  <cellXfs count="85">
    <xf numFmtId="0" fontId="0" fillId="0" borderId="0" xfId="0"/>
    <xf numFmtId="0" fontId="6" fillId="0" borderId="0" xfId="3" applyFont="1" applyAlignment="1">
      <alignment horizontal="left" vertical="center"/>
    </xf>
    <xf numFmtId="0" fontId="7" fillId="0" borderId="0" xfId="3" applyFont="1" applyAlignment="1">
      <alignment horizontal="left" vertical="center"/>
    </xf>
    <xf numFmtId="49" fontId="7" fillId="0" borderId="0" xfId="3" applyNumberFormat="1" applyFont="1" applyAlignment="1">
      <alignment horizontal="left" vertical="center"/>
    </xf>
    <xf numFmtId="0" fontId="7" fillId="0" borderId="0" xfId="3" applyFont="1" applyAlignment="1">
      <alignment horizontal="center" vertical="center"/>
    </xf>
    <xf numFmtId="0" fontId="9" fillId="4" borderId="0" xfId="3" applyFont="1" applyFill="1" applyAlignment="1">
      <alignment horizontal="left" vertical="center"/>
    </xf>
    <xf numFmtId="0" fontId="9" fillId="4" borderId="0" xfId="3" applyFont="1" applyFill="1" applyAlignment="1">
      <alignment horizontal="center" vertical="center"/>
    </xf>
    <xf numFmtId="0" fontId="6" fillId="4" borderId="0" xfId="3" applyFont="1" applyFill="1" applyAlignment="1">
      <alignment horizontal="left" vertical="center"/>
    </xf>
    <xf numFmtId="0" fontId="4" fillId="0" borderId="0" xfId="3" applyFont="1" applyAlignment="1">
      <alignment horizontal="left" vertical="center"/>
    </xf>
    <xf numFmtId="49" fontId="4" fillId="0" borderId="0" xfId="3" applyNumberFormat="1" applyFont="1" applyAlignment="1">
      <alignment horizontal="left" vertical="center"/>
    </xf>
    <xf numFmtId="0" fontId="4" fillId="0" borderId="0" xfId="3" applyFont="1" applyAlignment="1">
      <alignment horizontal="center" vertical="center"/>
    </xf>
    <xf numFmtId="0" fontId="10" fillId="4" borderId="0" xfId="3" applyFont="1" applyFill="1" applyAlignment="1">
      <alignment horizontal="left" vertical="center"/>
    </xf>
    <xf numFmtId="0" fontId="10" fillId="4" borderId="0" xfId="3" applyFont="1" applyFill="1" applyAlignment="1">
      <alignment horizontal="center" vertical="center"/>
    </xf>
    <xf numFmtId="0" fontId="4" fillId="4" borderId="0" xfId="3" applyFont="1" applyFill="1" applyAlignment="1">
      <alignment horizontal="left" vertical="center"/>
    </xf>
    <xf numFmtId="0" fontId="11" fillId="0" borderId="0" xfId="3" applyFont="1" applyAlignment="1">
      <alignment horizontal="left" vertical="center"/>
    </xf>
    <xf numFmtId="0" fontId="12" fillId="0" borderId="0" xfId="3" applyFont="1" applyAlignment="1">
      <alignment horizontal="left" vertical="center"/>
    </xf>
    <xf numFmtId="0" fontId="13" fillId="0" borderId="0" xfId="3" applyFont="1" applyAlignment="1">
      <alignment horizontal="left" vertical="center"/>
    </xf>
    <xf numFmtId="49" fontId="12" fillId="0" borderId="0" xfId="3" applyNumberFormat="1" applyFont="1" applyAlignment="1">
      <alignment horizontal="left" vertical="center"/>
    </xf>
    <xf numFmtId="0" fontId="12" fillId="0" borderId="0" xfId="3" applyFont="1" applyAlignment="1">
      <alignment horizontal="center" vertical="center"/>
    </xf>
    <xf numFmtId="0" fontId="11" fillId="4" borderId="0" xfId="3" applyFont="1" applyFill="1" applyAlignment="1">
      <alignment horizontal="left" vertical="center"/>
    </xf>
    <xf numFmtId="0" fontId="14" fillId="0" borderId="0" xfId="3" applyFont="1" applyAlignment="1">
      <alignment horizontal="left" vertical="center"/>
    </xf>
    <xf numFmtId="49" fontId="10" fillId="3" borderId="0" xfId="3" applyNumberFormat="1" applyFont="1" applyFill="1" applyAlignment="1">
      <alignment horizontal="centerContinuous" vertical="center" wrapText="1"/>
    </xf>
    <xf numFmtId="0" fontId="10" fillId="3" borderId="0" xfId="3" applyFont="1" applyFill="1" applyAlignment="1">
      <alignment horizontal="centerContinuous" vertical="center" wrapText="1"/>
    </xf>
    <xf numFmtId="49" fontId="4" fillId="0" borderId="0" xfId="3" applyNumberFormat="1" applyFont="1" applyAlignment="1">
      <alignment horizontal="centerContinuous" vertical="center"/>
    </xf>
    <xf numFmtId="0" fontId="4" fillId="0" borderId="0" xfId="3" applyFont="1" applyAlignment="1">
      <alignment horizontal="centerContinuous" vertical="center"/>
    </xf>
    <xf numFmtId="0" fontId="15" fillId="0" borderId="0" xfId="3" applyFont="1" applyAlignment="1">
      <alignment horizontal="left" vertical="center"/>
    </xf>
    <xf numFmtId="49" fontId="4" fillId="0" borderId="0" xfId="3" applyNumberFormat="1" applyFont="1" applyAlignment="1">
      <alignment horizontal="centerContinuous" vertical="center" wrapText="1"/>
    </xf>
    <xf numFmtId="0" fontId="4" fillId="0" borderId="0" xfId="3" applyFont="1" applyAlignment="1">
      <alignment horizontal="right" vertical="center"/>
    </xf>
    <xf numFmtId="0" fontId="4" fillId="0" borderId="0" xfId="3" applyFont="1" applyAlignment="1">
      <alignment horizontal="right" vertical="center" wrapText="1"/>
    </xf>
    <xf numFmtId="49" fontId="12" fillId="0" borderId="0" xfId="3" applyNumberFormat="1" applyFont="1" applyAlignment="1">
      <alignment horizontal="centerContinuous" vertical="center"/>
    </xf>
    <xf numFmtId="0" fontId="12" fillId="0" borderId="0" xfId="3" applyFont="1" applyAlignment="1">
      <alignment horizontal="centerContinuous" vertical="center"/>
    </xf>
    <xf numFmtId="0" fontId="10" fillId="0" borderId="0" xfId="3" applyFont="1">
      <alignment vertical="center"/>
    </xf>
    <xf numFmtId="0" fontId="10" fillId="4" borderId="0" xfId="3" applyFont="1" applyFill="1" applyAlignment="1" applyProtection="1">
      <alignment horizontal="left" vertical="center"/>
      <protection locked="0"/>
    </xf>
    <xf numFmtId="0" fontId="10" fillId="0" borderId="0" xfId="3" applyFont="1" applyAlignment="1" applyProtection="1">
      <alignment horizontal="left" vertical="center"/>
      <protection locked="0"/>
    </xf>
    <xf numFmtId="0" fontId="10" fillId="0" borderId="0" xfId="3" applyFont="1" applyAlignment="1">
      <alignment horizontal="left" vertical="center"/>
    </xf>
    <xf numFmtId="0" fontId="4" fillId="0" borderId="0" xfId="3" applyFont="1">
      <alignment vertical="center"/>
    </xf>
    <xf numFmtId="0" fontId="10" fillId="0" borderId="0" xfId="3" applyFont="1" applyAlignment="1">
      <alignment horizontal="right" vertical="center"/>
    </xf>
    <xf numFmtId="0" fontId="10" fillId="0" borderId="0" xfId="3" applyFont="1" applyAlignment="1">
      <alignment horizontal="center" vertical="center"/>
    </xf>
    <xf numFmtId="0" fontId="18" fillId="0" borderId="0" xfId="3" applyFont="1" applyAlignment="1">
      <alignment horizontal="left" vertical="center"/>
    </xf>
    <xf numFmtId="0" fontId="4" fillId="2" borderId="3" xfId="3" applyFont="1" applyFill="1" applyBorder="1" applyAlignment="1">
      <alignment horizontal="center" vertical="center"/>
    </xf>
    <xf numFmtId="0" fontId="4" fillId="0" borderId="1" xfId="3" applyFont="1" applyBorder="1" applyAlignment="1">
      <alignment horizontal="center" vertical="center"/>
    </xf>
    <xf numFmtId="0" fontId="4" fillId="0" borderId="6" xfId="3" applyFont="1" applyBorder="1" applyAlignment="1">
      <alignment horizontal="center" vertical="center"/>
    </xf>
    <xf numFmtId="0" fontId="19" fillId="4" borderId="0" xfId="3" applyFont="1" applyFill="1">
      <alignment vertical="center"/>
    </xf>
    <xf numFmtId="0" fontId="20" fillId="0" borderId="0" xfId="0" applyFont="1"/>
    <xf numFmtId="0" fontId="10" fillId="3" borderId="3" xfId="3" applyFont="1" applyFill="1" applyBorder="1">
      <alignment vertical="center"/>
    </xf>
    <xf numFmtId="0" fontId="4" fillId="0" borderId="0" xfId="3" applyFont="1" applyAlignment="1" applyProtection="1">
      <alignment horizontal="left" vertical="center"/>
      <protection locked="0"/>
    </xf>
    <xf numFmtId="0" fontId="10" fillId="3" borderId="0" xfId="3" applyFont="1" applyFill="1" applyAlignment="1">
      <alignment horizontal="center" vertical="center" wrapText="1"/>
    </xf>
    <xf numFmtId="49" fontId="4" fillId="0" borderId="0" xfId="3" applyNumberFormat="1" applyFont="1" applyAlignment="1">
      <alignment horizontal="center" vertical="center"/>
    </xf>
    <xf numFmtId="49" fontId="4" fillId="0" borderId="0" xfId="3" applyNumberFormat="1" applyFont="1" applyAlignment="1">
      <alignment horizontal="center" vertical="center" wrapText="1"/>
    </xf>
    <xf numFmtId="176" fontId="4" fillId="0" borderId="0" xfId="3" applyNumberFormat="1" applyFont="1" applyAlignment="1">
      <alignment horizontal="right" vertical="center"/>
    </xf>
    <xf numFmtId="176" fontId="4" fillId="0" borderId="0" xfId="3" applyNumberFormat="1" applyFont="1" applyAlignment="1">
      <alignment horizontal="left" vertical="center"/>
    </xf>
    <xf numFmtId="177" fontId="0" fillId="0" borderId="0" xfId="0" applyNumberFormat="1"/>
    <xf numFmtId="49" fontId="10" fillId="5" borderId="0" xfId="3" applyNumberFormat="1" applyFont="1" applyFill="1" applyAlignment="1">
      <alignment horizontal="centerContinuous" vertical="center" wrapText="1"/>
    </xf>
    <xf numFmtId="0" fontId="10" fillId="5" borderId="0" xfId="3" applyFont="1" applyFill="1" applyAlignment="1">
      <alignment horizontal="centerContinuous" vertical="center" wrapText="1"/>
    </xf>
    <xf numFmtId="0" fontId="4" fillId="0" borderId="0" xfId="0" applyFont="1" applyAlignment="1">
      <alignment vertical="center"/>
    </xf>
    <xf numFmtId="0" fontId="15" fillId="0" borderId="3" xfId="3" applyFont="1" applyBorder="1" applyAlignment="1">
      <alignment horizontal="left" vertical="center"/>
    </xf>
    <xf numFmtId="0" fontId="15" fillId="0" borderId="3" xfId="3" applyFont="1" applyBorder="1" applyAlignment="1">
      <alignment horizontal="left" vertical="center" wrapText="1"/>
    </xf>
    <xf numFmtId="0" fontId="4" fillId="0" borderId="0" xfId="3" applyFont="1" applyAlignment="1" applyProtection="1">
      <alignment horizontal="left" vertical="center" wrapText="1"/>
      <protection locked="0"/>
    </xf>
    <xf numFmtId="0" fontId="4" fillId="3" borderId="3" xfId="3" applyFont="1" applyFill="1" applyBorder="1" applyAlignment="1" applyProtection="1">
      <alignment vertical="center" wrapText="1"/>
      <protection locked="0"/>
    </xf>
    <xf numFmtId="0" fontId="10" fillId="3" borderId="3" xfId="3" applyFont="1" applyFill="1" applyBorder="1" applyAlignment="1"/>
    <xf numFmtId="0" fontId="10" fillId="3" borderId="3" xfId="3" applyFont="1" applyFill="1" applyBorder="1" applyAlignment="1">
      <alignment horizontal="left"/>
    </xf>
    <xf numFmtId="0" fontId="21" fillId="3" borderId="7" xfId="0" applyFont="1" applyFill="1" applyBorder="1" applyAlignment="1">
      <alignment horizontal="left" wrapText="1"/>
    </xf>
    <xf numFmtId="0" fontId="20" fillId="3" borderId="4" xfId="0" applyFont="1" applyFill="1" applyBorder="1" applyAlignment="1">
      <alignment horizontal="left"/>
    </xf>
    <xf numFmtId="0" fontId="20" fillId="3" borderId="3" xfId="0" applyFont="1" applyFill="1" applyBorder="1" applyAlignment="1">
      <alignment horizontal="left"/>
    </xf>
    <xf numFmtId="0" fontId="23" fillId="3" borderId="3" xfId="0" applyFont="1" applyFill="1" applyBorder="1" applyAlignment="1">
      <alignment horizontal="left" wrapText="1"/>
    </xf>
    <xf numFmtId="0" fontId="20" fillId="3" borderId="2" xfId="0" applyFont="1" applyFill="1" applyBorder="1" applyAlignment="1">
      <alignment horizontal="left"/>
    </xf>
    <xf numFmtId="0" fontId="4" fillId="3" borderId="3" xfId="0" applyFont="1" applyFill="1" applyBorder="1"/>
    <xf numFmtId="0" fontId="4" fillId="3" borderId="3" xfId="3" applyFont="1" applyFill="1" applyBorder="1" applyAlignment="1" applyProtection="1">
      <alignment horizontal="left" vertical="center"/>
      <protection locked="0"/>
    </xf>
    <xf numFmtId="0" fontId="15" fillId="0" borderId="0" xfId="3" applyFont="1" applyAlignment="1" applyProtection="1">
      <alignment horizontal="left" vertical="center"/>
      <protection locked="0"/>
    </xf>
    <xf numFmtId="176" fontId="0" fillId="0" borderId="0" xfId="0" applyNumberFormat="1"/>
    <xf numFmtId="56" fontId="0" fillId="0" borderId="0" xfId="0" applyNumberFormat="1"/>
    <xf numFmtId="0" fontId="10" fillId="3" borderId="0" xfId="3" applyFont="1" applyFill="1" applyAlignment="1">
      <alignment vertical="center" wrapText="1"/>
    </xf>
    <xf numFmtId="0" fontId="10" fillId="3" borderId="0" xfId="3" applyFont="1" applyFill="1">
      <alignment vertical="center"/>
    </xf>
    <xf numFmtId="0" fontId="10" fillId="5" borderId="0" xfId="3" applyFont="1" applyFill="1" applyAlignment="1">
      <alignment vertical="center" wrapText="1"/>
    </xf>
    <xf numFmtId="0" fontId="10" fillId="5" borderId="0" xfId="3" applyFont="1" applyFill="1">
      <alignment vertical="center"/>
    </xf>
    <xf numFmtId="0" fontId="4" fillId="3" borderId="1" xfId="3" applyFont="1" applyFill="1" applyBorder="1" applyAlignment="1" applyProtection="1">
      <alignment horizontal="left" vertical="center"/>
      <protection locked="0"/>
    </xf>
    <xf numFmtId="0" fontId="4" fillId="3" borderId="5" xfId="3" applyFont="1" applyFill="1" applyBorder="1" applyAlignment="1" applyProtection="1">
      <alignment horizontal="left" vertical="center"/>
      <protection locked="0"/>
    </xf>
    <xf numFmtId="0" fontId="4" fillId="3" borderId="2" xfId="3" applyFont="1" applyFill="1" applyBorder="1" applyAlignment="1" applyProtection="1">
      <alignment horizontal="left" vertical="center"/>
      <protection locked="0"/>
    </xf>
    <xf numFmtId="49" fontId="4" fillId="0" borderId="1" xfId="3" applyNumberFormat="1" applyFont="1" applyBorder="1" applyAlignment="1">
      <alignment horizontal="left" vertical="center" wrapText="1"/>
    </xf>
    <xf numFmtId="49" fontId="4" fillId="0" borderId="5" xfId="3" applyNumberFormat="1" applyFont="1" applyBorder="1" applyAlignment="1">
      <alignment horizontal="left" vertical="center" wrapText="1"/>
    </xf>
    <xf numFmtId="49" fontId="4" fillId="0" borderId="2" xfId="3" applyNumberFormat="1" applyFont="1" applyBorder="1" applyAlignment="1">
      <alignment horizontal="left" vertical="center" wrapText="1"/>
    </xf>
    <xf numFmtId="0" fontId="17" fillId="3" borderId="1" xfId="4" applyFill="1" applyBorder="1" applyAlignment="1" applyProtection="1">
      <alignment horizontal="left" vertical="center"/>
      <protection locked="0"/>
    </xf>
    <xf numFmtId="176" fontId="4" fillId="3" borderId="1" xfId="3" applyNumberFormat="1" applyFont="1" applyFill="1" applyBorder="1" applyAlignment="1" applyProtection="1">
      <alignment horizontal="left" vertical="center"/>
      <protection locked="0"/>
    </xf>
    <xf numFmtId="176" fontId="4" fillId="3" borderId="2" xfId="3" applyNumberFormat="1" applyFont="1" applyFill="1" applyBorder="1" applyAlignment="1" applyProtection="1">
      <alignment horizontal="left" vertical="center"/>
      <protection locked="0"/>
    </xf>
    <xf numFmtId="0" fontId="20" fillId="3" borderId="1" xfId="4" applyFont="1" applyFill="1" applyBorder="1" applyAlignment="1" applyProtection="1">
      <alignment horizontal="left" vertical="center"/>
      <protection locked="0"/>
    </xf>
  </cellXfs>
  <cellStyles count="5">
    <cellStyle name="ハイパーリンク" xfId="4" builtinId="8"/>
    <cellStyle name="ハイパーリンク 2" xfId="2" xr:uid="{110BA6A9-DB1D-4659-9618-078FAB854833}"/>
    <cellStyle name="標準" xfId="0" builtinId="0"/>
    <cellStyle name="標準 2" xfId="1" xr:uid="{D3145467-2BF4-46AC-915F-650DAEA2548C}"/>
    <cellStyle name="標準 3" xfId="3" xr:uid="{1D4946C7-D4AF-41E3-8CA9-95D50B2D16F0}"/>
  </cellStyles>
  <dxfs count="73">
    <dxf>
      <fill>
        <patternFill>
          <bgColor theme="0" tint="-0.24994659260841701"/>
        </patternFill>
      </fill>
    </dxf>
    <dxf>
      <fill>
        <patternFill>
          <bgColor theme="9" tint="0.59996337778862885"/>
        </patternFill>
      </fill>
    </dxf>
    <dxf>
      <fill>
        <patternFill>
          <bgColor rgb="FFFFCCCC"/>
        </patternFill>
      </fill>
    </dxf>
    <dxf>
      <fill>
        <patternFill>
          <bgColor rgb="FFFFCCCC"/>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rgb="FFFFCCCC"/>
        </patternFill>
      </fill>
    </dxf>
    <dxf>
      <fill>
        <patternFill>
          <bgColor rgb="FFFFCCCC"/>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ont>
        <color theme="9"/>
      </font>
    </dxf>
    <dxf>
      <font>
        <b/>
        <i val="0"/>
        <color rgb="FFFF0000"/>
      </font>
    </dxf>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69" lockText="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M$75" lockText="1"/>
</file>

<file path=xl/ctrlProps/ctrlProp20.xml><?xml version="1.0" encoding="utf-8"?>
<formControlPr xmlns="http://schemas.microsoft.com/office/spreadsheetml/2009/9/main" objectType="CheckBox" fmlaLink="$M$76" lockText="1"/>
</file>

<file path=xl/ctrlProps/ctrlProp21.xml><?xml version="1.0" encoding="utf-8"?>
<formControlPr xmlns="http://schemas.microsoft.com/office/spreadsheetml/2009/9/main" objectType="CheckBox" fmlaLink="$M$74" lockText="1"/>
</file>

<file path=xl/ctrlProps/ctrlProp22.xml><?xml version="1.0" encoding="utf-8"?>
<formControlPr xmlns="http://schemas.microsoft.com/office/spreadsheetml/2009/9/main" objectType="CheckBox" fmlaLink="$M$71" lockText="1"/>
</file>

<file path=xl/ctrlProps/ctrlProp23.xml><?xml version="1.0" encoding="utf-8"?>
<formControlPr xmlns="http://schemas.microsoft.com/office/spreadsheetml/2009/9/main" objectType="CheckBox" fmlaLink="$M$73" lockText="1"/>
</file>

<file path=xl/ctrlProps/ctrlProp24.xml><?xml version="1.0" encoding="utf-8"?>
<formControlPr xmlns="http://schemas.microsoft.com/office/spreadsheetml/2009/9/main" objectType="CheckBox" fmlaLink="$M$72" lockText="1"/>
</file>

<file path=xl/ctrlProps/ctrlProp25.xml><?xml version="1.0" encoding="utf-8"?>
<formControlPr xmlns="http://schemas.microsoft.com/office/spreadsheetml/2009/9/main" objectType="CheckBox" fmlaLink="$M$70" lockText="1"/>
</file>

<file path=xl/ctrlProps/ctrlProp26.xml><?xml version="1.0" encoding="utf-8"?>
<formControlPr xmlns="http://schemas.microsoft.com/office/spreadsheetml/2009/9/main" objectType="CheckBox" fmlaLink="$M$77" lockText="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fmlaLink="$M$78" lockText="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CheckBox" fmlaLink="$M$95" lockText="1"/>
</file>

<file path=xl/ctrlProps/ctrlProp33.xml><?xml version="1.0" encoding="utf-8"?>
<formControlPr xmlns="http://schemas.microsoft.com/office/spreadsheetml/2009/9/main" objectType="CheckBox" fmlaLink="$M$101" lockText="1"/>
</file>

<file path=xl/ctrlProps/ctrlProp34.xml><?xml version="1.0" encoding="utf-8"?>
<formControlPr xmlns="http://schemas.microsoft.com/office/spreadsheetml/2009/9/main" objectType="CheckBox" fmlaLink="$M$104" lockText="1"/>
</file>

<file path=xl/ctrlProps/ctrlProp35.xml><?xml version="1.0" encoding="utf-8"?>
<formControlPr xmlns="http://schemas.microsoft.com/office/spreadsheetml/2009/9/main" objectType="CheckBox" fmlaLink="$M$105" lockText="1"/>
</file>

<file path=xl/ctrlProps/ctrlProp36.xml><?xml version="1.0" encoding="utf-8"?>
<formControlPr xmlns="http://schemas.microsoft.com/office/spreadsheetml/2009/9/main" objectType="CheckBox" fmlaLink="$M$102" lockText="1"/>
</file>

<file path=xl/ctrlProps/ctrlProp37.xml><?xml version="1.0" encoding="utf-8"?>
<formControlPr xmlns="http://schemas.microsoft.com/office/spreadsheetml/2009/9/main" objectType="CheckBox" fmlaLink="$M$100" lockText="1"/>
</file>

<file path=xl/ctrlProps/ctrlProp38.xml><?xml version="1.0" encoding="utf-8"?>
<formControlPr xmlns="http://schemas.microsoft.com/office/spreadsheetml/2009/9/main" objectType="CheckBox" fmlaLink="$M$97" lockText="1"/>
</file>

<file path=xl/ctrlProps/ctrlProp39.xml><?xml version="1.0" encoding="utf-8"?>
<formControlPr xmlns="http://schemas.microsoft.com/office/spreadsheetml/2009/9/main" objectType="CheckBox" fmlaLink="$M$99" lockText="1"/>
</file>

<file path=xl/ctrlProps/ctrlProp4.xml><?xml version="1.0" encoding="utf-8"?>
<formControlPr xmlns="http://schemas.microsoft.com/office/spreadsheetml/2009/9/main" objectType="CheckBox" fmlaLink="$M$90" lockText="1"/>
</file>

<file path=xl/ctrlProps/ctrlProp40.xml><?xml version="1.0" encoding="utf-8"?>
<formControlPr xmlns="http://schemas.microsoft.com/office/spreadsheetml/2009/9/main" objectType="CheckBox" fmlaLink="$M$98" lockText="1"/>
</file>

<file path=xl/ctrlProps/ctrlProp41.xml><?xml version="1.0" encoding="utf-8"?>
<formControlPr xmlns="http://schemas.microsoft.com/office/spreadsheetml/2009/9/main" objectType="CheckBox" fmlaLink="$M$96" lockText="1"/>
</file>

<file path=xl/ctrlProps/ctrlProp42.xml><?xml version="1.0" encoding="utf-8"?>
<formControlPr xmlns="http://schemas.microsoft.com/office/spreadsheetml/2009/9/main" objectType="CheckBox" fmlaLink="$M$103" lockText="1"/>
</file>

<file path=xl/ctrlProps/ctrlProp43.xml><?xml version="1.0" encoding="utf-8"?>
<formControlPr xmlns="http://schemas.microsoft.com/office/spreadsheetml/2009/9/main" objectType="CheckBox" fmlaLink="$M$107" lockText="1"/>
</file>

<file path=xl/ctrlProps/ctrlProp44.xml><?xml version="1.0" encoding="utf-8"?>
<formControlPr xmlns="http://schemas.microsoft.com/office/spreadsheetml/2009/9/main" objectType="CheckBox" fmlaLink="$M$108" lockText="1"/>
</file>

<file path=xl/ctrlProps/ctrlProp45.xml><?xml version="1.0" encoding="utf-8"?>
<formControlPr xmlns="http://schemas.microsoft.com/office/spreadsheetml/2009/9/main" objectType="CheckBox" fmlaLink="$M$106" lockText="1"/>
</file>

<file path=xl/ctrlProps/ctrlProp46.xml><?xml version="1.0" encoding="utf-8"?>
<formControlPr xmlns="http://schemas.microsoft.com/office/spreadsheetml/2009/9/main" objectType="CheckBox" fmlaLink="$M$109" lockText="1"/>
</file>

<file path=xl/ctrlProps/ctrlProp47.xml><?xml version="1.0" encoding="utf-8"?>
<formControlPr xmlns="http://schemas.microsoft.com/office/spreadsheetml/2009/9/main" objectType="CheckBox" fmlaLink="$M$110" lockText="1"/>
</file>

<file path=xl/ctrlProps/ctrlProp48.xml><?xml version="1.0" encoding="utf-8"?>
<formControlPr xmlns="http://schemas.microsoft.com/office/spreadsheetml/2009/9/main" objectType="CheckBox" fmlaLink="$M$111" lockText="1"/>
</file>

<file path=xl/ctrlProps/ctrlProp49.xml><?xml version="1.0" encoding="utf-8"?>
<formControlPr xmlns="http://schemas.microsoft.com/office/spreadsheetml/2009/9/main" objectType="CheckBox" fmlaLink="$M$112" lockText="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M$113" lockText="1"/>
</file>

<file path=xl/ctrlProps/ctrlProp51.xml><?xml version="1.0" encoding="utf-8"?>
<formControlPr xmlns="http://schemas.microsoft.com/office/spreadsheetml/2009/9/main" objectType="CheckBox" fmlaLink="$M$114" lockText="1"/>
</file>

<file path=xl/ctrlProps/ctrlProp52.xml><?xml version="1.0" encoding="utf-8"?>
<formControlPr xmlns="http://schemas.microsoft.com/office/spreadsheetml/2009/9/main" objectType="CheckBox" fmlaLink="$M$130" lockText="1"/>
</file>

<file path=xl/ctrlProps/ctrlProp53.xml><?xml version="1.0" encoding="utf-8"?>
<formControlPr xmlns="http://schemas.microsoft.com/office/spreadsheetml/2009/9/main" objectType="CheckBox" fmlaLink="$M$132" lockText="1"/>
</file>

<file path=xl/ctrlProps/ctrlProp54.xml><?xml version="1.0" encoding="utf-8"?>
<formControlPr xmlns="http://schemas.microsoft.com/office/spreadsheetml/2009/9/main" objectType="CheckBox" fmlaLink="$M$133" lockText="1"/>
</file>

<file path=xl/ctrlProps/ctrlProp55.xml><?xml version="1.0" encoding="utf-8"?>
<formControlPr xmlns="http://schemas.microsoft.com/office/spreadsheetml/2009/9/main" objectType="CheckBox" fmlaLink="$M$131" lockText="1"/>
</file>

<file path=xl/ctrlProps/ctrlProp56.xml><?xml version="1.0" encoding="utf-8"?>
<formControlPr xmlns="http://schemas.microsoft.com/office/spreadsheetml/2009/9/main" objectType="CheckBox" fmlaLink="$M$134" lockText="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fmlaLink="$M$79" lockText="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fmlaLink="$M$85" lockText="1"/>
</file>

<file path=xl/ctrlProps/ctrlProp71.xml><?xml version="1.0" encoding="utf-8"?>
<formControlPr xmlns="http://schemas.microsoft.com/office/spreadsheetml/2009/9/main" objectType="CheckBox" fmlaLink="$M$88" lockText="1"/>
</file>

<file path=xl/ctrlProps/ctrlProp72.xml><?xml version="1.0" encoding="utf-8"?>
<formControlPr xmlns="http://schemas.microsoft.com/office/spreadsheetml/2009/9/main" objectType="CheckBox" fmlaLink="$M$86" lockText="1"/>
</file>

<file path=xl/ctrlProps/ctrlProp73.xml><?xml version="1.0" encoding="utf-8"?>
<formControlPr xmlns="http://schemas.microsoft.com/office/spreadsheetml/2009/9/main" objectType="CheckBox" fmlaLink="$M$84" lockText="1"/>
</file>

<file path=xl/ctrlProps/ctrlProp74.xml><?xml version="1.0" encoding="utf-8"?>
<formControlPr xmlns="http://schemas.microsoft.com/office/spreadsheetml/2009/9/main" objectType="CheckBox" fmlaLink="$M$81" lockText="1"/>
</file>

<file path=xl/ctrlProps/ctrlProp75.xml><?xml version="1.0" encoding="utf-8"?>
<formControlPr xmlns="http://schemas.microsoft.com/office/spreadsheetml/2009/9/main" objectType="CheckBox" fmlaLink="$M$83" lockText="1"/>
</file>

<file path=xl/ctrlProps/ctrlProp76.xml><?xml version="1.0" encoding="utf-8"?>
<formControlPr xmlns="http://schemas.microsoft.com/office/spreadsheetml/2009/9/main" objectType="CheckBox" fmlaLink="$M$82" lockText="1"/>
</file>

<file path=xl/ctrlProps/ctrlProp77.xml><?xml version="1.0" encoding="utf-8"?>
<formControlPr xmlns="http://schemas.microsoft.com/office/spreadsheetml/2009/9/main" objectType="CheckBox" fmlaLink="$M$80" lockText="1"/>
</file>

<file path=xl/ctrlProps/ctrlProp78.xml><?xml version="1.0" encoding="utf-8"?>
<formControlPr xmlns="http://schemas.microsoft.com/office/spreadsheetml/2009/9/main" objectType="CheckBox" fmlaLink="$M$87" lockText="1"/>
</file>

<file path=xl/ctrlProps/ctrlProp79.xml><?xml version="1.0" encoding="utf-8"?>
<formControlPr xmlns="http://schemas.microsoft.com/office/spreadsheetml/2009/9/main" objectType="CheckBox" fmlaLink="$M$89" lockText="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CheckBox" fmlaLink="$M$121" lockText="1"/>
</file>

<file path=xl/ctrlProps/ctrlProp81.xml><?xml version="1.0" encoding="utf-8"?>
<formControlPr xmlns="http://schemas.microsoft.com/office/spreadsheetml/2009/9/main" objectType="CheckBox" fmlaLink="$M$123" lockText="1"/>
</file>

<file path=xl/ctrlProps/ctrlProp82.xml><?xml version="1.0" encoding="utf-8"?>
<formControlPr xmlns="http://schemas.microsoft.com/office/spreadsheetml/2009/9/main" objectType="CheckBox" fmlaLink="$M$124" lockText="1"/>
</file>

<file path=xl/ctrlProps/ctrlProp83.xml><?xml version="1.0" encoding="utf-8"?>
<formControlPr xmlns="http://schemas.microsoft.com/office/spreadsheetml/2009/9/main" objectType="CheckBox" fmlaLink="$M$122" lockText="1"/>
</file>

<file path=xl/ctrlProps/ctrlProp84.xml><?xml version="1.0" encoding="utf-8"?>
<formControlPr xmlns="http://schemas.microsoft.com/office/spreadsheetml/2009/9/main" objectType="CheckBox" fmlaLink="$M$125" lockText="1"/>
</file>

<file path=xl/ctrlProps/ctrlProp85.xml><?xml version="1.0" encoding="utf-8"?>
<formControlPr xmlns="http://schemas.microsoft.com/office/spreadsheetml/2009/9/main" objectType="CheckBox" fmlaLink="$M$126" lockText="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CheckBox" fmlaLink="$M$169" lockText="1"/>
</file>

<file path=xl/ctrlProps/ctrlProp93.xml><?xml version="1.0" encoding="utf-8"?>
<formControlPr xmlns="http://schemas.microsoft.com/office/spreadsheetml/2009/9/main" objectType="CheckBox" fmlaLink="$M$171" lockText="1"/>
</file>

<file path=xl/ctrlProps/ctrlProp94.xml><?xml version="1.0" encoding="utf-8"?>
<formControlPr xmlns="http://schemas.microsoft.com/office/spreadsheetml/2009/9/main" objectType="CheckBox" fmlaLink="$M$17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68</xdr:row>
          <xdr:rowOff>28575</xdr:rowOff>
        </xdr:from>
        <xdr:to>
          <xdr:col>6</xdr:col>
          <xdr:colOff>238125</xdr:colOff>
          <xdr:row>68</xdr:row>
          <xdr:rowOff>219075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74</xdr:row>
          <xdr:rowOff>47625</xdr:rowOff>
        </xdr:from>
        <xdr:to>
          <xdr:col>6</xdr:col>
          <xdr:colOff>238125</xdr:colOff>
          <xdr:row>74</xdr:row>
          <xdr:rowOff>238125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77</xdr:row>
          <xdr:rowOff>47625</xdr:rowOff>
        </xdr:from>
        <xdr:to>
          <xdr:col>6</xdr:col>
          <xdr:colOff>238125</xdr:colOff>
          <xdr:row>77</xdr:row>
          <xdr:rowOff>238125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89</xdr:row>
          <xdr:rowOff>47625</xdr:rowOff>
        </xdr:from>
        <xdr:to>
          <xdr:col>6</xdr:col>
          <xdr:colOff>238125</xdr:colOff>
          <xdr:row>89</xdr:row>
          <xdr:rowOff>238125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65</xdr:row>
          <xdr:rowOff>0</xdr:rowOff>
        </xdr:from>
        <xdr:to>
          <xdr:col>7</xdr:col>
          <xdr:colOff>180975</xdr:colOff>
          <xdr:row>66</xdr:row>
          <xdr:rowOff>76200</xdr:rowOff>
        </xdr:to>
        <xdr:sp macro="" textlink="">
          <xdr:nvSpPr>
            <xdr:cNvPr id="3079" name="Group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65</xdr:row>
          <xdr:rowOff>0</xdr:rowOff>
        </xdr:from>
        <xdr:to>
          <xdr:col>7</xdr:col>
          <xdr:colOff>123825</xdr:colOff>
          <xdr:row>68</xdr:row>
          <xdr:rowOff>47625</xdr:rowOff>
        </xdr:to>
        <xdr:sp macro="" textlink="">
          <xdr:nvSpPr>
            <xdr:cNvPr id="3080" name="Group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0</xdr:rowOff>
        </xdr:from>
        <xdr:to>
          <xdr:col>7</xdr:col>
          <xdr:colOff>228600</xdr:colOff>
          <xdr:row>70</xdr:row>
          <xdr:rowOff>114300</xdr:rowOff>
        </xdr:to>
        <xdr:sp macro="" textlink="">
          <xdr:nvSpPr>
            <xdr:cNvPr id="3081" name="Group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65</xdr:row>
          <xdr:rowOff>0</xdr:rowOff>
        </xdr:from>
        <xdr:to>
          <xdr:col>7</xdr:col>
          <xdr:colOff>85725</xdr:colOff>
          <xdr:row>68</xdr:row>
          <xdr:rowOff>238125</xdr:rowOff>
        </xdr:to>
        <xdr:sp macro="" textlink="">
          <xdr:nvSpPr>
            <xdr:cNvPr id="3082" name="Group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65</xdr:row>
          <xdr:rowOff>0</xdr:rowOff>
        </xdr:from>
        <xdr:to>
          <xdr:col>7</xdr:col>
          <xdr:colOff>323850</xdr:colOff>
          <xdr:row>68</xdr:row>
          <xdr:rowOff>152400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65</xdr:row>
          <xdr:rowOff>0</xdr:rowOff>
        </xdr:from>
        <xdr:to>
          <xdr:col>7</xdr:col>
          <xdr:colOff>238125</xdr:colOff>
          <xdr:row>70</xdr:row>
          <xdr:rowOff>19050</xdr:rowOff>
        </xdr:to>
        <xdr:sp macro="" textlink="">
          <xdr:nvSpPr>
            <xdr:cNvPr id="3084" name="Group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65</xdr:row>
          <xdr:rowOff>0</xdr:rowOff>
        </xdr:from>
        <xdr:to>
          <xdr:col>7</xdr:col>
          <xdr:colOff>190500</xdr:colOff>
          <xdr:row>69</xdr:row>
          <xdr:rowOff>76200</xdr:rowOff>
        </xdr:to>
        <xdr:sp macro="" textlink="">
          <xdr:nvSpPr>
            <xdr:cNvPr id="3085" name="Group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65</xdr:row>
          <xdr:rowOff>0</xdr:rowOff>
        </xdr:from>
        <xdr:to>
          <xdr:col>7</xdr:col>
          <xdr:colOff>123825</xdr:colOff>
          <xdr:row>66</xdr:row>
          <xdr:rowOff>152400</xdr:rowOff>
        </xdr:to>
        <xdr:sp macro="" textlink="">
          <xdr:nvSpPr>
            <xdr:cNvPr id="3086" name="Group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65</xdr:row>
          <xdr:rowOff>0</xdr:rowOff>
        </xdr:from>
        <xdr:to>
          <xdr:col>7</xdr:col>
          <xdr:colOff>171450</xdr:colOff>
          <xdr:row>70</xdr:row>
          <xdr:rowOff>9525</xdr:rowOff>
        </xdr:to>
        <xdr:sp macro="" textlink="">
          <xdr:nvSpPr>
            <xdr:cNvPr id="3087" name="Group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65</xdr:row>
          <xdr:rowOff>0</xdr:rowOff>
        </xdr:from>
        <xdr:to>
          <xdr:col>7</xdr:col>
          <xdr:colOff>104775</xdr:colOff>
          <xdr:row>67</xdr:row>
          <xdr:rowOff>104775</xdr:rowOff>
        </xdr:to>
        <xdr:sp macro="" textlink="">
          <xdr:nvSpPr>
            <xdr:cNvPr id="3088" name="Group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65</xdr:row>
          <xdr:rowOff>0</xdr:rowOff>
        </xdr:from>
        <xdr:to>
          <xdr:col>7</xdr:col>
          <xdr:colOff>180975</xdr:colOff>
          <xdr:row>66</xdr:row>
          <xdr:rowOff>38100</xdr:rowOff>
        </xdr:to>
        <xdr:sp macro="" textlink="">
          <xdr:nvSpPr>
            <xdr:cNvPr id="3089" name="Group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65</xdr:row>
          <xdr:rowOff>0</xdr:rowOff>
        </xdr:from>
        <xdr:to>
          <xdr:col>7</xdr:col>
          <xdr:colOff>238125</xdr:colOff>
          <xdr:row>66</xdr:row>
          <xdr:rowOff>361950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178</xdr:row>
          <xdr:rowOff>0</xdr:rowOff>
        </xdr:from>
        <xdr:to>
          <xdr:col>7</xdr:col>
          <xdr:colOff>333375</xdr:colOff>
          <xdr:row>182</xdr:row>
          <xdr:rowOff>314325</xdr:rowOff>
        </xdr:to>
        <xdr:sp macro="" textlink="">
          <xdr:nvSpPr>
            <xdr:cNvPr id="3091" name="Group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181</a:t>
              </a:r>
            </a:p>
          </xdr:txBody>
        </xdr:sp>
        <xdr:clientData/>
      </xdr:twoCellAnchor>
    </mc:Choice>
    <mc:Fallback/>
  </mc:AlternateContent>
  <xdr:twoCellAnchor>
    <xdr:from>
      <xdr:col>3</xdr:col>
      <xdr:colOff>64303</xdr:colOff>
      <xdr:row>2</xdr:row>
      <xdr:rowOff>687633</xdr:rowOff>
    </xdr:from>
    <xdr:to>
      <xdr:col>4</xdr:col>
      <xdr:colOff>79715</xdr:colOff>
      <xdr:row>2</xdr:row>
      <xdr:rowOff>831633</xdr:rowOff>
    </xdr:to>
    <xdr:sp macro="" textlink="">
      <xdr:nvSpPr>
        <xdr:cNvPr id="2" name="正方形/長方形 1">
          <a:extLst>
            <a:ext uri="{FF2B5EF4-FFF2-40B4-BE49-F238E27FC236}">
              <a16:creationId xmlns:a16="http://schemas.microsoft.com/office/drawing/2014/main" id="{074D5C9D-445E-40B2-81A4-4ABEE9382F2F}"/>
            </a:ext>
          </a:extLst>
        </xdr:cNvPr>
        <xdr:cNvSpPr/>
      </xdr:nvSpPr>
      <xdr:spPr>
        <a:xfrm>
          <a:off x="519846" y="1565590"/>
          <a:ext cx="147934" cy="144000"/>
        </a:xfrm>
        <a:prstGeom prst="rect">
          <a:avLst/>
        </a:prstGeom>
        <a:solidFill>
          <a:srgbClr val="FFCCCC"/>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64079</xdr:colOff>
      <xdr:row>2</xdr:row>
      <xdr:rowOff>891966</xdr:rowOff>
    </xdr:from>
    <xdr:to>
      <xdr:col>4</xdr:col>
      <xdr:colOff>79491</xdr:colOff>
      <xdr:row>2</xdr:row>
      <xdr:rowOff>1035966</xdr:rowOff>
    </xdr:to>
    <xdr:sp macro="" textlink="">
      <xdr:nvSpPr>
        <xdr:cNvPr id="3" name="正方形/長方形 2">
          <a:extLst>
            <a:ext uri="{FF2B5EF4-FFF2-40B4-BE49-F238E27FC236}">
              <a16:creationId xmlns:a16="http://schemas.microsoft.com/office/drawing/2014/main" id="{3FE50D41-BD02-4D36-98F0-BB466DADF1ED}"/>
            </a:ext>
          </a:extLst>
        </xdr:cNvPr>
        <xdr:cNvSpPr/>
      </xdr:nvSpPr>
      <xdr:spPr>
        <a:xfrm>
          <a:off x="519622" y="1769923"/>
          <a:ext cx="147934" cy="144000"/>
        </a:xfrm>
        <a:prstGeom prst="rect">
          <a:avLst/>
        </a:prstGeom>
        <a:solidFill>
          <a:schemeClr val="accent6">
            <a:lumMod val="40000"/>
            <a:lumOff val="6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64303</xdr:colOff>
      <xdr:row>2</xdr:row>
      <xdr:rowOff>1305863</xdr:rowOff>
    </xdr:from>
    <xdr:to>
      <xdr:col>4</xdr:col>
      <xdr:colOff>79715</xdr:colOff>
      <xdr:row>2</xdr:row>
      <xdr:rowOff>1444007</xdr:rowOff>
    </xdr:to>
    <xdr:sp macro="" textlink="">
      <xdr:nvSpPr>
        <xdr:cNvPr id="4" name="正方形/長方形 3">
          <a:extLst>
            <a:ext uri="{FF2B5EF4-FFF2-40B4-BE49-F238E27FC236}">
              <a16:creationId xmlns:a16="http://schemas.microsoft.com/office/drawing/2014/main" id="{9B70ECF6-85DE-4077-BF35-B07DFB3E7EA3}"/>
            </a:ext>
          </a:extLst>
        </xdr:cNvPr>
        <xdr:cNvSpPr/>
      </xdr:nvSpPr>
      <xdr:spPr>
        <a:xfrm>
          <a:off x="519846" y="2183820"/>
          <a:ext cx="147934" cy="138144"/>
        </a:xfrm>
        <a:prstGeom prst="rect">
          <a:avLst/>
        </a:prstGeom>
        <a:solidFill>
          <a:schemeClr val="accent5">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32</xdr:row>
          <xdr:rowOff>0</xdr:rowOff>
        </xdr:from>
        <xdr:to>
          <xdr:col>7</xdr:col>
          <xdr:colOff>180975</xdr:colOff>
          <xdr:row>34</xdr:row>
          <xdr:rowOff>76200</xdr:rowOff>
        </xdr:to>
        <xdr:sp macro="" textlink="">
          <xdr:nvSpPr>
            <xdr:cNvPr id="3092" name="Group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32</xdr:row>
          <xdr:rowOff>0</xdr:rowOff>
        </xdr:from>
        <xdr:to>
          <xdr:col>7</xdr:col>
          <xdr:colOff>123825</xdr:colOff>
          <xdr:row>38</xdr:row>
          <xdr:rowOff>19050</xdr:rowOff>
        </xdr:to>
        <xdr:sp macro="" textlink="">
          <xdr:nvSpPr>
            <xdr:cNvPr id="3093" name="Group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75</xdr:row>
          <xdr:rowOff>47625</xdr:rowOff>
        </xdr:from>
        <xdr:to>
          <xdr:col>6</xdr:col>
          <xdr:colOff>238125</xdr:colOff>
          <xdr:row>75</xdr:row>
          <xdr:rowOff>238125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73</xdr:row>
          <xdr:rowOff>47625</xdr:rowOff>
        </xdr:from>
        <xdr:to>
          <xdr:col>6</xdr:col>
          <xdr:colOff>238125</xdr:colOff>
          <xdr:row>73</xdr:row>
          <xdr:rowOff>238125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70</xdr:row>
          <xdr:rowOff>47625</xdr:rowOff>
        </xdr:from>
        <xdr:to>
          <xdr:col>6</xdr:col>
          <xdr:colOff>238125</xdr:colOff>
          <xdr:row>70</xdr:row>
          <xdr:rowOff>238125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72</xdr:row>
          <xdr:rowOff>47625</xdr:rowOff>
        </xdr:from>
        <xdr:to>
          <xdr:col>6</xdr:col>
          <xdr:colOff>238125</xdr:colOff>
          <xdr:row>72</xdr:row>
          <xdr:rowOff>238125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71</xdr:row>
          <xdr:rowOff>47625</xdr:rowOff>
        </xdr:from>
        <xdr:to>
          <xdr:col>6</xdr:col>
          <xdr:colOff>238125</xdr:colOff>
          <xdr:row>71</xdr:row>
          <xdr:rowOff>238125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69</xdr:row>
          <xdr:rowOff>47625</xdr:rowOff>
        </xdr:from>
        <xdr:to>
          <xdr:col>6</xdr:col>
          <xdr:colOff>238125</xdr:colOff>
          <xdr:row>69</xdr:row>
          <xdr:rowOff>238125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76</xdr:row>
          <xdr:rowOff>47625</xdr:rowOff>
        </xdr:from>
        <xdr:to>
          <xdr:col>6</xdr:col>
          <xdr:colOff>238125</xdr:colOff>
          <xdr:row>76</xdr:row>
          <xdr:rowOff>238125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41</xdr:row>
          <xdr:rowOff>0</xdr:rowOff>
        </xdr:from>
        <xdr:to>
          <xdr:col>7</xdr:col>
          <xdr:colOff>190500</xdr:colOff>
          <xdr:row>43</xdr:row>
          <xdr:rowOff>209550</xdr:rowOff>
        </xdr:to>
        <xdr:sp macro="" textlink="">
          <xdr:nvSpPr>
            <xdr:cNvPr id="3105" name="Group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41</xdr:row>
          <xdr:rowOff>0</xdr:rowOff>
        </xdr:from>
        <xdr:to>
          <xdr:col>7</xdr:col>
          <xdr:colOff>133350</xdr:colOff>
          <xdr:row>45</xdr:row>
          <xdr:rowOff>66675</xdr:rowOff>
        </xdr:to>
        <xdr:sp macro="" textlink="">
          <xdr:nvSpPr>
            <xdr:cNvPr id="3106" name="Group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39</xdr:row>
          <xdr:rowOff>0</xdr:rowOff>
        </xdr:from>
        <xdr:to>
          <xdr:col>7</xdr:col>
          <xdr:colOff>190500</xdr:colOff>
          <xdr:row>41</xdr:row>
          <xdr:rowOff>333375</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39</xdr:row>
          <xdr:rowOff>0</xdr:rowOff>
        </xdr:from>
        <xdr:to>
          <xdr:col>7</xdr:col>
          <xdr:colOff>133350</xdr:colOff>
          <xdr:row>43</xdr:row>
          <xdr:rowOff>66675</xdr:rowOff>
        </xdr:to>
        <xdr:sp macro="" textlink="">
          <xdr:nvSpPr>
            <xdr:cNvPr id="3108" name="Group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44</xdr:row>
          <xdr:rowOff>0</xdr:rowOff>
        </xdr:from>
        <xdr:to>
          <xdr:col>7</xdr:col>
          <xdr:colOff>180975</xdr:colOff>
          <xdr:row>46</xdr:row>
          <xdr:rowOff>76200</xdr:rowOff>
        </xdr:to>
        <xdr:sp macro="" textlink="">
          <xdr:nvSpPr>
            <xdr:cNvPr id="3109" name="Group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94</xdr:row>
          <xdr:rowOff>28575</xdr:rowOff>
        </xdr:from>
        <xdr:to>
          <xdr:col>6</xdr:col>
          <xdr:colOff>238125</xdr:colOff>
          <xdr:row>94</xdr:row>
          <xdr:rowOff>219075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100</xdr:row>
          <xdr:rowOff>47625</xdr:rowOff>
        </xdr:from>
        <xdr:to>
          <xdr:col>6</xdr:col>
          <xdr:colOff>238125</xdr:colOff>
          <xdr:row>100</xdr:row>
          <xdr:rowOff>238125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103</xdr:row>
          <xdr:rowOff>47625</xdr:rowOff>
        </xdr:from>
        <xdr:to>
          <xdr:col>6</xdr:col>
          <xdr:colOff>238125</xdr:colOff>
          <xdr:row>103</xdr:row>
          <xdr:rowOff>238125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104</xdr:row>
          <xdr:rowOff>47625</xdr:rowOff>
        </xdr:from>
        <xdr:to>
          <xdr:col>6</xdr:col>
          <xdr:colOff>238125</xdr:colOff>
          <xdr:row>104</xdr:row>
          <xdr:rowOff>238125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101</xdr:row>
          <xdr:rowOff>47625</xdr:rowOff>
        </xdr:from>
        <xdr:to>
          <xdr:col>6</xdr:col>
          <xdr:colOff>238125</xdr:colOff>
          <xdr:row>101</xdr:row>
          <xdr:rowOff>238125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99</xdr:row>
          <xdr:rowOff>47625</xdr:rowOff>
        </xdr:from>
        <xdr:to>
          <xdr:col>6</xdr:col>
          <xdr:colOff>238125</xdr:colOff>
          <xdr:row>99</xdr:row>
          <xdr:rowOff>238125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96</xdr:row>
          <xdr:rowOff>47625</xdr:rowOff>
        </xdr:from>
        <xdr:to>
          <xdr:col>6</xdr:col>
          <xdr:colOff>238125</xdr:colOff>
          <xdr:row>96</xdr:row>
          <xdr:rowOff>238125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98</xdr:row>
          <xdr:rowOff>47625</xdr:rowOff>
        </xdr:from>
        <xdr:to>
          <xdr:col>6</xdr:col>
          <xdr:colOff>238125</xdr:colOff>
          <xdr:row>98</xdr:row>
          <xdr:rowOff>238125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97</xdr:row>
          <xdr:rowOff>47625</xdr:rowOff>
        </xdr:from>
        <xdr:to>
          <xdr:col>6</xdr:col>
          <xdr:colOff>238125</xdr:colOff>
          <xdr:row>97</xdr:row>
          <xdr:rowOff>238125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95</xdr:row>
          <xdr:rowOff>47625</xdr:rowOff>
        </xdr:from>
        <xdr:to>
          <xdr:col>6</xdr:col>
          <xdr:colOff>238125</xdr:colOff>
          <xdr:row>95</xdr:row>
          <xdr:rowOff>238125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102</xdr:row>
          <xdr:rowOff>47625</xdr:rowOff>
        </xdr:from>
        <xdr:to>
          <xdr:col>6</xdr:col>
          <xdr:colOff>238125</xdr:colOff>
          <xdr:row>102</xdr:row>
          <xdr:rowOff>238125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106</xdr:row>
          <xdr:rowOff>47625</xdr:rowOff>
        </xdr:from>
        <xdr:to>
          <xdr:col>6</xdr:col>
          <xdr:colOff>238125</xdr:colOff>
          <xdr:row>106</xdr:row>
          <xdr:rowOff>238125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107</xdr:row>
          <xdr:rowOff>47625</xdr:rowOff>
        </xdr:from>
        <xdr:to>
          <xdr:col>6</xdr:col>
          <xdr:colOff>238125</xdr:colOff>
          <xdr:row>107</xdr:row>
          <xdr:rowOff>238125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105</xdr:row>
          <xdr:rowOff>47625</xdr:rowOff>
        </xdr:from>
        <xdr:to>
          <xdr:col>6</xdr:col>
          <xdr:colOff>238125</xdr:colOff>
          <xdr:row>105</xdr:row>
          <xdr:rowOff>238125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108</xdr:row>
          <xdr:rowOff>47625</xdr:rowOff>
        </xdr:from>
        <xdr:to>
          <xdr:col>6</xdr:col>
          <xdr:colOff>238125</xdr:colOff>
          <xdr:row>108</xdr:row>
          <xdr:rowOff>238125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109</xdr:row>
          <xdr:rowOff>47625</xdr:rowOff>
        </xdr:from>
        <xdr:to>
          <xdr:col>6</xdr:col>
          <xdr:colOff>238125</xdr:colOff>
          <xdr:row>109</xdr:row>
          <xdr:rowOff>238125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110</xdr:row>
          <xdr:rowOff>47625</xdr:rowOff>
        </xdr:from>
        <xdr:to>
          <xdr:col>6</xdr:col>
          <xdr:colOff>238125</xdr:colOff>
          <xdr:row>110</xdr:row>
          <xdr:rowOff>238125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111</xdr:row>
          <xdr:rowOff>47625</xdr:rowOff>
        </xdr:from>
        <xdr:to>
          <xdr:col>6</xdr:col>
          <xdr:colOff>238125</xdr:colOff>
          <xdr:row>111</xdr:row>
          <xdr:rowOff>238125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112</xdr:row>
          <xdr:rowOff>47625</xdr:rowOff>
        </xdr:from>
        <xdr:to>
          <xdr:col>6</xdr:col>
          <xdr:colOff>238125</xdr:colOff>
          <xdr:row>112</xdr:row>
          <xdr:rowOff>238125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113</xdr:row>
          <xdr:rowOff>47625</xdr:rowOff>
        </xdr:from>
        <xdr:to>
          <xdr:col>6</xdr:col>
          <xdr:colOff>238125</xdr:colOff>
          <xdr:row>113</xdr:row>
          <xdr:rowOff>238125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129</xdr:row>
          <xdr:rowOff>28575</xdr:rowOff>
        </xdr:from>
        <xdr:to>
          <xdr:col>6</xdr:col>
          <xdr:colOff>238125</xdr:colOff>
          <xdr:row>129</xdr:row>
          <xdr:rowOff>219075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131</xdr:row>
          <xdr:rowOff>47625</xdr:rowOff>
        </xdr:from>
        <xdr:to>
          <xdr:col>6</xdr:col>
          <xdr:colOff>238125</xdr:colOff>
          <xdr:row>131</xdr:row>
          <xdr:rowOff>238125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132</xdr:row>
          <xdr:rowOff>47625</xdr:rowOff>
        </xdr:from>
        <xdr:to>
          <xdr:col>6</xdr:col>
          <xdr:colOff>238125</xdr:colOff>
          <xdr:row>132</xdr:row>
          <xdr:rowOff>238125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130</xdr:row>
          <xdr:rowOff>47625</xdr:rowOff>
        </xdr:from>
        <xdr:to>
          <xdr:col>6</xdr:col>
          <xdr:colOff>238125</xdr:colOff>
          <xdr:row>130</xdr:row>
          <xdr:rowOff>238125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133</xdr:row>
          <xdr:rowOff>47625</xdr:rowOff>
        </xdr:from>
        <xdr:to>
          <xdr:col>6</xdr:col>
          <xdr:colOff>238125</xdr:colOff>
          <xdr:row>133</xdr:row>
          <xdr:rowOff>238125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137</xdr:row>
          <xdr:rowOff>0</xdr:rowOff>
        </xdr:from>
        <xdr:to>
          <xdr:col>7</xdr:col>
          <xdr:colOff>180975</xdr:colOff>
          <xdr:row>139</xdr:row>
          <xdr:rowOff>209550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137</xdr:row>
          <xdr:rowOff>0</xdr:rowOff>
        </xdr:from>
        <xdr:to>
          <xdr:col>7</xdr:col>
          <xdr:colOff>123825</xdr:colOff>
          <xdr:row>142</xdr:row>
          <xdr:rowOff>47625</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0</xdr:rowOff>
        </xdr:from>
        <xdr:to>
          <xdr:col>7</xdr:col>
          <xdr:colOff>228600</xdr:colOff>
          <xdr:row>145</xdr:row>
          <xdr:rowOff>57150</xdr:rowOff>
        </xdr:to>
        <xdr:sp macro="" textlink="">
          <xdr:nvSpPr>
            <xdr:cNvPr id="3140" name="Group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137</xdr:row>
          <xdr:rowOff>0</xdr:rowOff>
        </xdr:from>
        <xdr:to>
          <xdr:col>7</xdr:col>
          <xdr:colOff>85725</xdr:colOff>
          <xdr:row>143</xdr:row>
          <xdr:rowOff>28575</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137</xdr:row>
          <xdr:rowOff>0</xdr:rowOff>
        </xdr:from>
        <xdr:to>
          <xdr:col>7</xdr:col>
          <xdr:colOff>323850</xdr:colOff>
          <xdr:row>142</xdr:row>
          <xdr:rowOff>161925</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137</xdr:row>
          <xdr:rowOff>0</xdr:rowOff>
        </xdr:from>
        <xdr:to>
          <xdr:col>7</xdr:col>
          <xdr:colOff>238125</xdr:colOff>
          <xdr:row>144</xdr:row>
          <xdr:rowOff>85725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137</xdr:row>
          <xdr:rowOff>0</xdr:rowOff>
        </xdr:from>
        <xdr:to>
          <xdr:col>7</xdr:col>
          <xdr:colOff>190500</xdr:colOff>
          <xdr:row>143</xdr:row>
          <xdr:rowOff>114300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137</xdr:row>
          <xdr:rowOff>0</xdr:rowOff>
        </xdr:from>
        <xdr:to>
          <xdr:col>7</xdr:col>
          <xdr:colOff>123825</xdr:colOff>
          <xdr:row>139</xdr:row>
          <xdr:rowOff>285750</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137</xdr:row>
          <xdr:rowOff>0</xdr:rowOff>
        </xdr:from>
        <xdr:to>
          <xdr:col>7</xdr:col>
          <xdr:colOff>171450</xdr:colOff>
          <xdr:row>144</xdr:row>
          <xdr:rowOff>76200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137</xdr:row>
          <xdr:rowOff>0</xdr:rowOff>
        </xdr:from>
        <xdr:to>
          <xdr:col>7</xdr:col>
          <xdr:colOff>104775</xdr:colOff>
          <xdr:row>141</xdr:row>
          <xdr:rowOff>114300</xdr:rowOff>
        </xdr:to>
        <xdr:sp macro="" textlink="">
          <xdr:nvSpPr>
            <xdr:cNvPr id="3147" name="Group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137</xdr:row>
          <xdr:rowOff>0</xdr:rowOff>
        </xdr:from>
        <xdr:to>
          <xdr:col>7</xdr:col>
          <xdr:colOff>180975</xdr:colOff>
          <xdr:row>139</xdr:row>
          <xdr:rowOff>171450</xdr:rowOff>
        </xdr:to>
        <xdr:sp macro="" textlink="">
          <xdr:nvSpPr>
            <xdr:cNvPr id="3148" name="Group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137</xdr:row>
          <xdr:rowOff>0</xdr:rowOff>
        </xdr:from>
        <xdr:to>
          <xdr:col>7</xdr:col>
          <xdr:colOff>238125</xdr:colOff>
          <xdr:row>140</xdr:row>
          <xdr:rowOff>114300</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xdr:twoCellAnchor>
    <xdr:from>
      <xdr:col>3</xdr:col>
      <xdr:colOff>64303</xdr:colOff>
      <xdr:row>2</xdr:row>
      <xdr:rowOff>1098798</xdr:rowOff>
    </xdr:from>
    <xdr:to>
      <xdr:col>4</xdr:col>
      <xdr:colOff>79715</xdr:colOff>
      <xdr:row>2</xdr:row>
      <xdr:rowOff>1236942</xdr:rowOff>
    </xdr:to>
    <xdr:sp macro="" textlink="">
      <xdr:nvSpPr>
        <xdr:cNvPr id="5" name="正方形/長方形 4">
          <a:extLst>
            <a:ext uri="{FF2B5EF4-FFF2-40B4-BE49-F238E27FC236}">
              <a16:creationId xmlns:a16="http://schemas.microsoft.com/office/drawing/2014/main" id="{A042AC54-6FC7-9DDD-E9AB-D7233F954E82}"/>
            </a:ext>
          </a:extLst>
        </xdr:cNvPr>
        <xdr:cNvSpPr/>
      </xdr:nvSpPr>
      <xdr:spPr>
        <a:xfrm>
          <a:off x="519846" y="1976755"/>
          <a:ext cx="147934" cy="138144"/>
        </a:xfrm>
        <a:prstGeom prst="rect">
          <a:avLst/>
        </a:prstGeom>
        <a:solidFill>
          <a:schemeClr val="bg2">
            <a:lumMod val="9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38100</xdr:colOff>
          <xdr:row>78</xdr:row>
          <xdr:rowOff>28575</xdr:rowOff>
        </xdr:from>
        <xdr:to>
          <xdr:col>6</xdr:col>
          <xdr:colOff>238125</xdr:colOff>
          <xdr:row>78</xdr:row>
          <xdr:rowOff>219075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84</xdr:row>
          <xdr:rowOff>47625</xdr:rowOff>
        </xdr:from>
        <xdr:to>
          <xdr:col>6</xdr:col>
          <xdr:colOff>238125</xdr:colOff>
          <xdr:row>84</xdr:row>
          <xdr:rowOff>238125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87</xdr:row>
          <xdr:rowOff>47625</xdr:rowOff>
        </xdr:from>
        <xdr:to>
          <xdr:col>6</xdr:col>
          <xdr:colOff>238125</xdr:colOff>
          <xdr:row>87</xdr:row>
          <xdr:rowOff>238125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85</xdr:row>
          <xdr:rowOff>47625</xdr:rowOff>
        </xdr:from>
        <xdr:to>
          <xdr:col>6</xdr:col>
          <xdr:colOff>238125</xdr:colOff>
          <xdr:row>85</xdr:row>
          <xdr:rowOff>238125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83</xdr:row>
          <xdr:rowOff>47625</xdr:rowOff>
        </xdr:from>
        <xdr:to>
          <xdr:col>6</xdr:col>
          <xdr:colOff>238125</xdr:colOff>
          <xdr:row>83</xdr:row>
          <xdr:rowOff>238125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80</xdr:row>
          <xdr:rowOff>47625</xdr:rowOff>
        </xdr:from>
        <xdr:to>
          <xdr:col>6</xdr:col>
          <xdr:colOff>238125</xdr:colOff>
          <xdr:row>80</xdr:row>
          <xdr:rowOff>238125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82</xdr:row>
          <xdr:rowOff>47625</xdr:rowOff>
        </xdr:from>
        <xdr:to>
          <xdr:col>6</xdr:col>
          <xdr:colOff>238125</xdr:colOff>
          <xdr:row>82</xdr:row>
          <xdr:rowOff>238125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81</xdr:row>
          <xdr:rowOff>47625</xdr:rowOff>
        </xdr:from>
        <xdr:to>
          <xdr:col>6</xdr:col>
          <xdr:colOff>238125</xdr:colOff>
          <xdr:row>81</xdr:row>
          <xdr:rowOff>238125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79</xdr:row>
          <xdr:rowOff>47625</xdr:rowOff>
        </xdr:from>
        <xdr:to>
          <xdr:col>6</xdr:col>
          <xdr:colOff>238125</xdr:colOff>
          <xdr:row>79</xdr:row>
          <xdr:rowOff>238125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86</xdr:row>
          <xdr:rowOff>47625</xdr:rowOff>
        </xdr:from>
        <xdr:to>
          <xdr:col>6</xdr:col>
          <xdr:colOff>238125</xdr:colOff>
          <xdr:row>86</xdr:row>
          <xdr:rowOff>238125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88</xdr:row>
          <xdr:rowOff>47625</xdr:rowOff>
        </xdr:from>
        <xdr:to>
          <xdr:col>6</xdr:col>
          <xdr:colOff>238125</xdr:colOff>
          <xdr:row>88</xdr:row>
          <xdr:rowOff>238125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120</xdr:row>
          <xdr:rowOff>28575</xdr:rowOff>
        </xdr:from>
        <xdr:to>
          <xdr:col>6</xdr:col>
          <xdr:colOff>238125</xdr:colOff>
          <xdr:row>120</xdr:row>
          <xdr:rowOff>228600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122</xdr:row>
          <xdr:rowOff>47625</xdr:rowOff>
        </xdr:from>
        <xdr:to>
          <xdr:col>6</xdr:col>
          <xdr:colOff>238125</xdr:colOff>
          <xdr:row>122</xdr:row>
          <xdr:rowOff>238125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123</xdr:row>
          <xdr:rowOff>47625</xdr:rowOff>
        </xdr:from>
        <xdr:to>
          <xdr:col>6</xdr:col>
          <xdr:colOff>238125</xdr:colOff>
          <xdr:row>123</xdr:row>
          <xdr:rowOff>238125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121</xdr:row>
          <xdr:rowOff>47625</xdr:rowOff>
        </xdr:from>
        <xdr:to>
          <xdr:col>6</xdr:col>
          <xdr:colOff>238125</xdr:colOff>
          <xdr:row>121</xdr:row>
          <xdr:rowOff>238125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124</xdr:row>
          <xdr:rowOff>47625</xdr:rowOff>
        </xdr:from>
        <xdr:to>
          <xdr:col>6</xdr:col>
          <xdr:colOff>238125</xdr:colOff>
          <xdr:row>124</xdr:row>
          <xdr:rowOff>238125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125</xdr:row>
          <xdr:rowOff>47625</xdr:rowOff>
        </xdr:from>
        <xdr:to>
          <xdr:col>6</xdr:col>
          <xdr:colOff>238125</xdr:colOff>
          <xdr:row>125</xdr:row>
          <xdr:rowOff>238125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171</xdr:row>
          <xdr:rowOff>0</xdr:rowOff>
        </xdr:from>
        <xdr:to>
          <xdr:col>7</xdr:col>
          <xdr:colOff>180975</xdr:colOff>
          <xdr:row>173</xdr:row>
          <xdr:rowOff>76200</xdr:rowOff>
        </xdr:to>
        <xdr:sp macro="" textlink="">
          <xdr:nvSpPr>
            <xdr:cNvPr id="3180" name="Group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171</xdr:row>
          <xdr:rowOff>0</xdr:rowOff>
        </xdr:from>
        <xdr:to>
          <xdr:col>7</xdr:col>
          <xdr:colOff>123825</xdr:colOff>
          <xdr:row>174</xdr:row>
          <xdr:rowOff>38100</xdr:rowOff>
        </xdr:to>
        <xdr:sp macro="" textlink="">
          <xdr:nvSpPr>
            <xdr:cNvPr id="3181" name="Group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171</xdr:row>
          <xdr:rowOff>0</xdr:rowOff>
        </xdr:from>
        <xdr:to>
          <xdr:col>7</xdr:col>
          <xdr:colOff>180975</xdr:colOff>
          <xdr:row>173</xdr:row>
          <xdr:rowOff>38100</xdr:rowOff>
        </xdr:to>
        <xdr:sp macro="" textlink="">
          <xdr:nvSpPr>
            <xdr:cNvPr id="3182" name="Group Box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164</xdr:row>
          <xdr:rowOff>0</xdr:rowOff>
        </xdr:from>
        <xdr:to>
          <xdr:col>7</xdr:col>
          <xdr:colOff>180975</xdr:colOff>
          <xdr:row>165</xdr:row>
          <xdr:rowOff>200025</xdr:rowOff>
        </xdr:to>
        <xdr:sp macro="" textlink="">
          <xdr:nvSpPr>
            <xdr:cNvPr id="3183" name="Group Box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164</xdr:row>
          <xdr:rowOff>0</xdr:rowOff>
        </xdr:from>
        <xdr:to>
          <xdr:col>7</xdr:col>
          <xdr:colOff>123825</xdr:colOff>
          <xdr:row>166</xdr:row>
          <xdr:rowOff>38100</xdr:rowOff>
        </xdr:to>
        <xdr:sp macro="" textlink="">
          <xdr:nvSpPr>
            <xdr:cNvPr id="3184" name="Group Box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164</xdr:row>
          <xdr:rowOff>0</xdr:rowOff>
        </xdr:from>
        <xdr:to>
          <xdr:col>7</xdr:col>
          <xdr:colOff>180975</xdr:colOff>
          <xdr:row>165</xdr:row>
          <xdr:rowOff>152400</xdr:rowOff>
        </xdr:to>
        <xdr:sp macro="" textlink="">
          <xdr:nvSpPr>
            <xdr:cNvPr id="3185" name="Group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168</xdr:row>
          <xdr:rowOff>28575</xdr:rowOff>
        </xdr:from>
        <xdr:to>
          <xdr:col>6</xdr:col>
          <xdr:colOff>238125</xdr:colOff>
          <xdr:row>168</xdr:row>
          <xdr:rowOff>219075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170</xdr:row>
          <xdr:rowOff>47625</xdr:rowOff>
        </xdr:from>
        <xdr:to>
          <xdr:col>6</xdr:col>
          <xdr:colOff>238125</xdr:colOff>
          <xdr:row>170</xdr:row>
          <xdr:rowOff>238125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169</xdr:row>
          <xdr:rowOff>47625</xdr:rowOff>
        </xdr:from>
        <xdr:to>
          <xdr:col>6</xdr:col>
          <xdr:colOff>238125</xdr:colOff>
          <xdr:row>169</xdr:row>
          <xdr:rowOff>238125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5D939-0D5E-437E-9BDD-1C4BD5B08D2C}">
  <sheetPr>
    <pageSetUpPr fitToPage="1"/>
  </sheetPr>
  <dimension ref="A1:Q194"/>
  <sheetViews>
    <sheetView showGridLines="0" tabSelected="1" view="pageBreakPreview" zoomScale="115" zoomScaleNormal="55" zoomScaleSheetLayoutView="115" workbookViewId="0">
      <selection activeCell="G5" sqref="G5:L5"/>
    </sheetView>
  </sheetViews>
  <sheetFormatPr defaultColWidth="8.75" defaultRowHeight="19.899999999999999" customHeight="1" outlineLevelRow="1" x14ac:dyDescent="0.4"/>
  <cols>
    <col min="1" max="1" width="2" style="8" customWidth="1"/>
    <col min="2" max="2" width="1.875" style="8" customWidth="1"/>
    <col min="3" max="3" width="2.125" style="8" customWidth="1"/>
    <col min="4" max="4" width="1.75" style="9" customWidth="1"/>
    <col min="5" max="5" width="13.125" style="10" customWidth="1"/>
    <col min="6" max="6" width="1.75" style="8" customWidth="1"/>
    <col min="7" max="7" width="3.75" style="8" customWidth="1"/>
    <col min="8" max="9" width="23.75" style="8" customWidth="1"/>
    <col min="10" max="10" width="23.625" style="8" customWidth="1"/>
    <col min="11" max="11" width="76" style="8" customWidth="1"/>
    <col min="12" max="12" width="3.25" style="8" customWidth="1"/>
    <col min="13" max="13" width="7.375" style="42" hidden="1" customWidth="1"/>
    <col min="14" max="14" width="5.75" style="12" hidden="1" customWidth="1"/>
    <col min="15" max="15" width="7.875" style="12" hidden="1" customWidth="1"/>
    <col min="16" max="16" width="12.75" style="12" hidden="1" customWidth="1"/>
    <col min="17" max="17" width="8.75" style="13" hidden="1" customWidth="1"/>
    <col min="18" max="18" width="3.75" style="8" customWidth="1"/>
    <col min="19" max="16384" width="8.75" style="8"/>
  </cols>
  <sheetData>
    <row r="1" spans="1:17" s="1" customFormat="1" ht="30" customHeight="1" outlineLevel="1" x14ac:dyDescent="0.4">
      <c r="B1" s="2" t="s">
        <v>196</v>
      </c>
      <c r="C1" s="2"/>
      <c r="D1" s="3"/>
      <c r="E1" s="4"/>
      <c r="F1" s="2"/>
      <c r="G1" s="2"/>
      <c r="M1" s="5"/>
      <c r="N1" s="6"/>
      <c r="O1" s="6"/>
      <c r="P1" s="6"/>
      <c r="Q1" s="7"/>
    </row>
    <row r="2" spans="1:17" ht="19.899999999999999" customHeight="1" outlineLevel="1" x14ac:dyDescent="0.4">
      <c r="M2" s="11"/>
    </row>
    <row r="3" spans="1:17" ht="116.25" customHeight="1" outlineLevel="1" x14ac:dyDescent="0.4">
      <c r="D3" s="78" t="s">
        <v>0</v>
      </c>
      <c r="E3" s="79"/>
      <c r="F3" s="79"/>
      <c r="G3" s="79"/>
      <c r="H3" s="79"/>
      <c r="I3" s="79"/>
      <c r="J3" s="79"/>
      <c r="K3" s="79"/>
      <c r="L3" s="80"/>
      <c r="M3" s="11" t="s">
        <v>1</v>
      </c>
    </row>
    <row r="4" spans="1:17" s="14" customFormat="1" ht="49.9" customHeight="1" x14ac:dyDescent="0.4">
      <c r="B4" s="15"/>
      <c r="C4" s="16" t="s">
        <v>2</v>
      </c>
      <c r="D4" s="17"/>
      <c r="E4" s="18"/>
      <c r="F4" s="15"/>
      <c r="G4" s="15"/>
      <c r="M4" s="11"/>
      <c r="N4" s="12"/>
      <c r="O4" s="12"/>
      <c r="P4" s="12"/>
      <c r="Q4" s="19"/>
    </row>
    <row r="5" spans="1:17" ht="30" customHeight="1" x14ac:dyDescent="0.4">
      <c r="A5" s="20"/>
      <c r="B5" s="20"/>
      <c r="C5" s="20"/>
      <c r="D5" s="21" t="s">
        <v>3</v>
      </c>
      <c r="E5" s="22"/>
      <c r="F5" s="22"/>
      <c r="G5" s="72" t="s">
        <v>197</v>
      </c>
      <c r="H5" s="72"/>
      <c r="I5" s="72"/>
      <c r="J5" s="72"/>
      <c r="K5" s="72"/>
      <c r="L5" s="72"/>
      <c r="M5" s="11"/>
      <c r="N5" s="12" t="s">
        <v>4</v>
      </c>
      <c r="O5" s="12" t="str">
        <f>IF(G9="","不適","適")</f>
        <v>不適</v>
      </c>
      <c r="P5" s="12" t="str">
        <f>IF(AND(N5="要",O5="不適"),"要修正","完了")</f>
        <v>要修正</v>
      </c>
      <c r="Q5" s="13">
        <f>IF(P5="","",COUNTIF($P$5:P5,"要修正"))</f>
        <v>1</v>
      </c>
    </row>
    <row r="6" spans="1:17" ht="10.15" customHeight="1" x14ac:dyDescent="0.4">
      <c r="D6" s="23"/>
      <c r="E6" s="24"/>
      <c r="F6" s="24"/>
      <c r="M6" s="11"/>
      <c r="Q6" s="13" t="str">
        <f>IF(P6="","",COUNTIF($P$5:P6,"要修正"))</f>
        <v/>
      </c>
    </row>
    <row r="7" spans="1:17" ht="10.5" customHeight="1" x14ac:dyDescent="0.4">
      <c r="D7" s="23"/>
      <c r="E7" s="8"/>
      <c r="F7" s="24"/>
      <c r="G7" s="25" t="s">
        <v>5</v>
      </c>
      <c r="M7" s="11"/>
      <c r="Q7" s="13" t="str">
        <f>IF(P7="","",COUNTIF($P$5:P7,"要修正"))</f>
        <v/>
      </c>
    </row>
    <row r="8" spans="1:17" ht="10.5" customHeight="1" x14ac:dyDescent="0.4">
      <c r="D8" s="23"/>
      <c r="E8" s="8"/>
      <c r="F8" s="24"/>
      <c r="G8" s="25"/>
      <c r="M8" s="11"/>
      <c r="Q8" s="13" t="str">
        <f>IF(P8="","",COUNTIF($P$5:P8,"要修正"))</f>
        <v/>
      </c>
    </row>
    <row r="9" spans="1:17" ht="19.899999999999999" customHeight="1" x14ac:dyDescent="0.4">
      <c r="C9" s="10"/>
      <c r="D9" s="26"/>
      <c r="E9" s="27" t="s">
        <v>6</v>
      </c>
      <c r="F9" s="24"/>
      <c r="G9" s="75"/>
      <c r="H9" s="77"/>
      <c r="M9" s="11"/>
      <c r="Q9" s="13" t="str">
        <f>IF(P9="","",COUNTIF($P$5:P9,"要修正"))</f>
        <v/>
      </c>
    </row>
    <row r="10" spans="1:17" ht="19.899999999999999" customHeight="1" x14ac:dyDescent="0.4">
      <c r="D10" s="23"/>
      <c r="E10" s="24"/>
      <c r="F10" s="24"/>
      <c r="G10" s="24"/>
      <c r="M10" s="11"/>
      <c r="Q10" s="13" t="str">
        <f>IF(P10="","",COUNTIF($P$5:P10,"要修正"))</f>
        <v/>
      </c>
    </row>
    <row r="11" spans="1:17" ht="30" customHeight="1" x14ac:dyDescent="0.4">
      <c r="D11" s="21" t="s">
        <v>7</v>
      </c>
      <c r="E11" s="22"/>
      <c r="F11" s="22"/>
      <c r="G11" s="71" t="s">
        <v>8</v>
      </c>
      <c r="H11" s="71"/>
      <c r="I11" s="71"/>
      <c r="J11" s="71"/>
      <c r="K11" s="71"/>
      <c r="L11" s="71"/>
      <c r="M11" s="11"/>
      <c r="N11" s="12" t="s">
        <v>4</v>
      </c>
      <c r="O11" s="12" t="str">
        <f>IF(G15="","不適","適")</f>
        <v>不適</v>
      </c>
      <c r="P11" s="12" t="str">
        <f>IF(AND(N11="要",O11="不適"),"要修正","完了")</f>
        <v>要修正</v>
      </c>
      <c r="Q11" s="13">
        <f>IF(P11="","",COUNTIF($P$5:P11,"要修正"))</f>
        <v>2</v>
      </c>
    </row>
    <row r="12" spans="1:17" ht="10.15" customHeight="1" x14ac:dyDescent="0.4">
      <c r="D12" s="23"/>
      <c r="E12" s="24"/>
      <c r="F12" s="24"/>
      <c r="M12" s="11"/>
      <c r="Q12" s="13" t="str">
        <f>IF(P12="","",COUNTIF($P$5:P12,"要修正"))</f>
        <v/>
      </c>
    </row>
    <row r="13" spans="1:17" ht="10.5" customHeight="1" x14ac:dyDescent="0.4">
      <c r="D13" s="23"/>
      <c r="E13" s="8"/>
      <c r="F13" s="24"/>
      <c r="G13" s="25" t="s">
        <v>9</v>
      </c>
      <c r="M13" s="11"/>
      <c r="Q13" s="13" t="str">
        <f>IF(P13="","",COUNTIF($P$5:P13,"要修正"))</f>
        <v/>
      </c>
    </row>
    <row r="14" spans="1:17" ht="10.5" customHeight="1" x14ac:dyDescent="0.4">
      <c r="D14" s="23"/>
      <c r="E14" s="8"/>
      <c r="F14" s="24"/>
      <c r="G14" s="25"/>
      <c r="M14" s="11"/>
      <c r="Q14" s="13" t="str">
        <f>IF(P14="","",COUNTIF($P$5:P14,"要修正"))</f>
        <v/>
      </c>
    </row>
    <row r="15" spans="1:17" ht="20.100000000000001" customHeight="1" x14ac:dyDescent="0.4">
      <c r="C15" s="10"/>
      <c r="D15" s="23"/>
      <c r="E15" s="28" t="s">
        <v>10</v>
      </c>
      <c r="F15" s="24"/>
      <c r="G15" s="81"/>
      <c r="H15" s="77"/>
      <c r="M15" s="11"/>
      <c r="Q15" s="13" t="str">
        <f>IF(P15="","",COUNTIF($P$5:P15,"要修正"))</f>
        <v/>
      </c>
    </row>
    <row r="16" spans="1:17" ht="19.899999999999999" customHeight="1" x14ac:dyDescent="0.4">
      <c r="D16" s="23"/>
      <c r="E16" s="24"/>
      <c r="F16" s="24"/>
      <c r="G16" s="24"/>
      <c r="M16" s="11"/>
      <c r="Q16" s="13" t="str">
        <f>IF(P16="","",COUNTIF($P$5:P16,"要修正"))</f>
        <v/>
      </c>
    </row>
    <row r="17" spans="1:17" ht="30" customHeight="1" x14ac:dyDescent="0.4">
      <c r="D17" s="21" t="s">
        <v>11</v>
      </c>
      <c r="E17" s="22"/>
      <c r="F17" s="22"/>
      <c r="G17" s="71" t="s">
        <v>12</v>
      </c>
      <c r="H17" s="71"/>
      <c r="I17" s="71"/>
      <c r="J17" s="71"/>
      <c r="K17" s="71"/>
      <c r="L17" s="71"/>
      <c r="M17" s="11"/>
      <c r="N17" s="12" t="s">
        <v>4</v>
      </c>
      <c r="O17" s="12" t="str">
        <f>IF(G21="","不適","適")</f>
        <v>不適</v>
      </c>
      <c r="P17" s="12" t="str">
        <f>IF(AND(N17="要",O17="不適"),"要修正","完了")</f>
        <v>要修正</v>
      </c>
      <c r="Q17" s="13">
        <f>IF(P17="","",COUNTIF($P$5:P17,"要修正"))</f>
        <v>3</v>
      </c>
    </row>
    <row r="18" spans="1:17" ht="10.15" customHeight="1" x14ac:dyDescent="0.4">
      <c r="D18" s="23"/>
      <c r="E18" s="24"/>
      <c r="F18" s="24"/>
      <c r="M18" s="11"/>
      <c r="Q18" s="13" t="str">
        <f>IF(P18="","",COUNTIF($P$5:P18,"要修正"))</f>
        <v/>
      </c>
    </row>
    <row r="19" spans="1:17" ht="10.5" customHeight="1" x14ac:dyDescent="0.4">
      <c r="D19" s="23"/>
      <c r="E19" s="8"/>
      <c r="F19" s="24"/>
      <c r="G19" s="25" t="s">
        <v>13</v>
      </c>
      <c r="M19" s="11"/>
      <c r="Q19" s="13" t="str">
        <f>IF(P19="","",COUNTIF($P$5:P19,"要修正"))</f>
        <v/>
      </c>
    </row>
    <row r="20" spans="1:17" ht="10.5" customHeight="1" x14ac:dyDescent="0.4">
      <c r="D20" s="23"/>
      <c r="E20" s="8"/>
      <c r="F20" s="24"/>
      <c r="G20" s="25"/>
      <c r="M20" s="11"/>
      <c r="Q20" s="13" t="str">
        <f>IF(P20="","",COUNTIF($P$5:P20,"要修正"))</f>
        <v/>
      </c>
    </row>
    <row r="21" spans="1:17" ht="20.100000000000001" customHeight="1" x14ac:dyDescent="0.4">
      <c r="C21" s="10"/>
      <c r="D21" s="23"/>
      <c r="E21" s="28" t="s">
        <v>14</v>
      </c>
      <c r="F21" s="24"/>
      <c r="G21" s="75"/>
      <c r="H21" s="77"/>
      <c r="M21" s="11"/>
      <c r="Q21" s="13" t="str">
        <f>IF(P21="","",COUNTIF($P$5:P21,"要修正"))</f>
        <v/>
      </c>
    </row>
    <row r="22" spans="1:17" ht="19.899999999999999" customHeight="1" x14ac:dyDescent="0.4">
      <c r="D22" s="23"/>
      <c r="E22" s="24"/>
      <c r="F22" s="24"/>
      <c r="G22" s="24"/>
      <c r="M22" s="11"/>
      <c r="Q22" s="13" t="str">
        <f>IF(P22="","",COUNTIF($P$5:P22,"要修正"))</f>
        <v/>
      </c>
    </row>
    <row r="23" spans="1:17" s="14" customFormat="1" ht="49.9" customHeight="1" x14ac:dyDescent="0.4">
      <c r="B23" s="15"/>
      <c r="C23" s="16" t="s">
        <v>15</v>
      </c>
      <c r="D23" s="29"/>
      <c r="E23" s="30"/>
      <c r="F23" s="30"/>
      <c r="G23" s="30"/>
      <c r="M23" s="11"/>
      <c r="N23" s="12"/>
      <c r="O23" s="12"/>
      <c r="P23" s="12"/>
      <c r="Q23" s="13" t="str">
        <f>IF(P23="","",COUNTIF($P$5:P23,"要修正"))</f>
        <v/>
      </c>
    </row>
    <row r="24" spans="1:17" ht="30" customHeight="1" x14ac:dyDescent="0.4">
      <c r="A24" s="20"/>
      <c r="B24" s="20"/>
      <c r="C24" s="20"/>
      <c r="D24" s="21" t="s">
        <v>16</v>
      </c>
      <c r="E24" s="22"/>
      <c r="F24" s="22"/>
      <c r="G24" s="72" t="s">
        <v>17</v>
      </c>
      <c r="H24" s="72"/>
      <c r="I24" s="72"/>
      <c r="J24" s="72"/>
      <c r="K24" s="72"/>
      <c r="L24" s="72"/>
      <c r="M24" s="11"/>
      <c r="N24" s="12" t="s">
        <v>180</v>
      </c>
      <c r="O24" s="12" t="str">
        <f>IF(G28="","不適","適")</f>
        <v>不適</v>
      </c>
      <c r="P24" s="12" t="str">
        <f>IF(AND(N24="要",O24="不適"),"要修正","完了")</f>
        <v>要修正</v>
      </c>
      <c r="Q24" s="13">
        <f>IF(P24="","",COUNTIF($P$5:P24,"要修正"))</f>
        <v>4</v>
      </c>
    </row>
    <row r="25" spans="1:17" ht="10.15" customHeight="1" x14ac:dyDescent="0.4">
      <c r="D25" s="23"/>
      <c r="E25" s="24"/>
      <c r="F25" s="24"/>
      <c r="M25" s="11"/>
      <c r="Q25" s="13" t="str">
        <f>IF(P25="","",COUNTIF($P$5:P25,"要修正"))</f>
        <v/>
      </c>
    </row>
    <row r="26" spans="1:17" ht="10.5" customHeight="1" x14ac:dyDescent="0.4">
      <c r="D26" s="23"/>
      <c r="E26" s="8"/>
      <c r="F26" s="24"/>
      <c r="G26" s="25" t="s">
        <v>181</v>
      </c>
      <c r="M26" s="11"/>
      <c r="Q26" s="13" t="str">
        <f>IF(P26="","",COUNTIF($P$5:P26,"要修正"))</f>
        <v/>
      </c>
    </row>
    <row r="27" spans="1:17" ht="10.15" customHeight="1" x14ac:dyDescent="0.4">
      <c r="D27" s="23"/>
      <c r="E27" s="24"/>
      <c r="F27" s="24"/>
      <c r="M27" s="11"/>
      <c r="Q27" s="13" t="str">
        <f>IF(P27="","",COUNTIF($P$5:P27,"要修正"))</f>
        <v/>
      </c>
    </row>
    <row r="28" spans="1:17" ht="19.899999999999999" customHeight="1" x14ac:dyDescent="0.4">
      <c r="C28" s="10"/>
      <c r="D28" s="26"/>
      <c r="E28" s="27" t="s">
        <v>18</v>
      </c>
      <c r="F28" s="24"/>
      <c r="G28" s="75"/>
      <c r="H28" s="77"/>
      <c r="M28" s="11"/>
      <c r="Q28" s="13" t="str">
        <f>IF(P28="","",COUNTIF($P$5:P28,"要修正"))</f>
        <v/>
      </c>
    </row>
    <row r="29" spans="1:17" ht="19.899999999999999" customHeight="1" x14ac:dyDescent="0.4">
      <c r="D29" s="23"/>
      <c r="E29" s="24"/>
      <c r="F29" s="24"/>
      <c r="G29" s="24"/>
      <c r="M29" s="11"/>
      <c r="Q29" s="13" t="str">
        <f>IF(P29="","",COUNTIF($P$5:P29,"要修正"))</f>
        <v/>
      </c>
    </row>
    <row r="30" spans="1:17" ht="30" customHeight="1" x14ac:dyDescent="0.4">
      <c r="A30" s="20"/>
      <c r="B30" s="20"/>
      <c r="C30" s="20"/>
      <c r="D30" s="21" t="s">
        <v>19</v>
      </c>
      <c r="E30" s="22"/>
      <c r="F30" s="22"/>
      <c r="G30" s="72" t="s">
        <v>20</v>
      </c>
      <c r="H30" s="72"/>
      <c r="I30" s="72"/>
      <c r="J30" s="72"/>
      <c r="K30" s="72"/>
      <c r="L30" s="72"/>
      <c r="M30" s="11"/>
      <c r="N30" s="12" t="s">
        <v>4</v>
      </c>
      <c r="O30" s="12" t="str">
        <f>IF(G32="","不適","適")</f>
        <v>不適</v>
      </c>
      <c r="P30" s="12" t="str">
        <f>IF(AND(N30="要",O30="不適"),"要修正","完了")</f>
        <v>要修正</v>
      </c>
      <c r="Q30" s="13">
        <f>IF(P30="","",COUNTIF($P$5:P30,"要修正"))</f>
        <v>5</v>
      </c>
    </row>
    <row r="31" spans="1:17" ht="10.5" customHeight="1" x14ac:dyDescent="0.4">
      <c r="D31" s="23"/>
      <c r="E31" s="8"/>
      <c r="F31" s="24"/>
      <c r="G31" s="25"/>
      <c r="M31" s="11"/>
      <c r="Q31" s="13" t="str">
        <f>IF(P31="","",COUNTIF($P$5:P31,"要修正"))</f>
        <v/>
      </c>
    </row>
    <row r="32" spans="1:17" ht="19.899999999999999" customHeight="1" x14ac:dyDescent="0.4">
      <c r="C32" s="10"/>
      <c r="D32" s="26"/>
      <c r="E32" s="27" t="s">
        <v>21</v>
      </c>
      <c r="F32" s="24"/>
      <c r="G32" s="75"/>
      <c r="H32" s="77"/>
      <c r="M32" s="11"/>
      <c r="Q32" s="13" t="str">
        <f>IF(P32="","",COUNTIF($P$5:P32,"要修正"))</f>
        <v/>
      </c>
    </row>
    <row r="33" spans="1:17" ht="19.899999999999999" customHeight="1" x14ac:dyDescent="0.4">
      <c r="D33" s="23"/>
      <c r="E33" s="24"/>
      <c r="F33" s="24"/>
      <c r="G33" s="24"/>
      <c r="M33" s="11"/>
      <c r="Q33" s="13" t="str">
        <f>IF(P33="","",COUNTIF($P$5:P33,"要修正"))</f>
        <v/>
      </c>
    </row>
    <row r="34" spans="1:17" ht="30" customHeight="1" x14ac:dyDescent="0.4">
      <c r="A34" s="20"/>
      <c r="B34" s="20"/>
      <c r="C34" s="20"/>
      <c r="D34" s="21" t="s">
        <v>22</v>
      </c>
      <c r="E34" s="22"/>
      <c r="F34" s="22"/>
      <c r="G34" s="72" t="s">
        <v>169</v>
      </c>
      <c r="H34" s="72"/>
      <c r="I34" s="72"/>
      <c r="J34" s="72"/>
      <c r="K34" s="72"/>
      <c r="L34" s="72"/>
      <c r="M34" s="11"/>
      <c r="N34" s="12" t="str">
        <f>IF(OR(G32="現地",G32="どちらも可"),"要","不要")</f>
        <v>不要</v>
      </c>
      <c r="O34" s="12" t="str">
        <f>IF(G40="","不適","適")</f>
        <v>不適</v>
      </c>
      <c r="P34" s="12" t="str">
        <f>IF(AND(N34="要",O34="不適"),"要修正","完了")</f>
        <v>完了</v>
      </c>
      <c r="Q34" s="13">
        <f>IF(P34="","",COUNTIF($P$5:P34,"要修正"))</f>
        <v>5</v>
      </c>
    </row>
    <row r="35" spans="1:17" ht="11.25" customHeight="1" x14ac:dyDescent="0.4">
      <c r="D35" s="23"/>
      <c r="E35" s="8"/>
      <c r="F35" s="24"/>
      <c r="G35" s="25"/>
      <c r="M35" s="11"/>
      <c r="Q35" s="13" t="str">
        <f>IF(P35="","",COUNTIF($P$5:P35,"要修正"))</f>
        <v/>
      </c>
    </row>
    <row r="36" spans="1:17" ht="10.5" customHeight="1" x14ac:dyDescent="0.4">
      <c r="D36" s="23"/>
      <c r="E36" s="8"/>
      <c r="F36" s="24"/>
      <c r="G36" s="25" t="s">
        <v>23</v>
      </c>
      <c r="M36" s="11"/>
      <c r="Q36" s="13" t="str">
        <f>IF(P36="","",COUNTIF($P$5:P36,"要修正"))</f>
        <v/>
      </c>
    </row>
    <row r="37" spans="1:17" ht="10.5" customHeight="1" x14ac:dyDescent="0.4">
      <c r="D37" s="23"/>
      <c r="E37" s="8"/>
      <c r="F37" s="24"/>
      <c r="G37" s="25" t="s">
        <v>24</v>
      </c>
      <c r="M37" s="11"/>
      <c r="Q37" s="13" t="str">
        <f>IF(P37="","",COUNTIF($P$5:P37,"要修正"))</f>
        <v/>
      </c>
    </row>
    <row r="38" spans="1:17" ht="10.5" customHeight="1" x14ac:dyDescent="0.4">
      <c r="D38" s="23"/>
      <c r="E38" s="8"/>
      <c r="F38" s="24"/>
      <c r="G38" s="25" t="s">
        <v>25</v>
      </c>
      <c r="M38" s="11"/>
      <c r="Q38" s="13" t="str">
        <f>IF(P38="","",COUNTIF($P$5:P38,"要修正"))</f>
        <v/>
      </c>
    </row>
    <row r="39" spans="1:17" ht="10.5" customHeight="1" x14ac:dyDescent="0.4">
      <c r="D39" s="23"/>
      <c r="E39" s="8"/>
      <c r="F39" s="24"/>
      <c r="G39" s="25"/>
      <c r="M39" s="11"/>
    </row>
    <row r="40" spans="1:17" ht="19.899999999999999" customHeight="1" x14ac:dyDescent="0.4">
      <c r="C40" s="10"/>
      <c r="D40" s="26"/>
      <c r="E40" s="27" t="s">
        <v>26</v>
      </c>
      <c r="F40" s="24"/>
      <c r="G40" s="75"/>
      <c r="H40" s="77"/>
      <c r="M40" s="11"/>
      <c r="Q40" s="13" t="str">
        <f>IF(P40="","",COUNTIF($P$5:P40,"要修正"))</f>
        <v/>
      </c>
    </row>
    <row r="41" spans="1:17" ht="19.899999999999999" customHeight="1" x14ac:dyDescent="0.4">
      <c r="C41" s="10"/>
      <c r="D41" s="26"/>
      <c r="E41" s="27"/>
      <c r="F41" s="24"/>
      <c r="G41" s="45"/>
      <c r="H41" s="45"/>
      <c r="M41" s="11"/>
      <c r="Q41" s="13" t="str">
        <f>IF(P41="","",COUNTIF($P$5:P41,"要修正"))</f>
        <v/>
      </c>
    </row>
    <row r="42" spans="1:17" ht="30" customHeight="1" x14ac:dyDescent="0.4">
      <c r="D42" s="21" t="s">
        <v>27</v>
      </c>
      <c r="E42" s="22"/>
      <c r="F42" s="46"/>
      <c r="G42" s="71" t="s">
        <v>170</v>
      </c>
      <c r="H42" s="71"/>
      <c r="I42" s="71"/>
      <c r="J42" s="71"/>
      <c r="K42" s="71"/>
      <c r="L42" s="71"/>
      <c r="M42" s="11"/>
      <c r="N42" s="12" t="s">
        <v>4</v>
      </c>
      <c r="O42" s="12" t="str">
        <f>IF(G44="","不適","適")</f>
        <v>不適</v>
      </c>
      <c r="P42" s="12" t="str">
        <f>IF(AND(N42="要",O42="不適"),"要修正","完了")</f>
        <v>要修正</v>
      </c>
      <c r="Q42" s="13">
        <f>IF(P42="","",COUNTIF($P$5:P42,"要修正"))</f>
        <v>6</v>
      </c>
    </row>
    <row r="43" spans="1:17" ht="19.899999999999999" customHeight="1" x14ac:dyDescent="0.4">
      <c r="D43" s="47"/>
      <c r="E43" s="8"/>
      <c r="F43" s="10"/>
      <c r="G43" s="25"/>
      <c r="M43" s="11"/>
      <c r="Q43" s="13" t="str">
        <f>IF(P43="","",COUNTIF($P$5:P43,"要修正"))</f>
        <v/>
      </c>
    </row>
    <row r="44" spans="1:17" ht="19.899999999999999" customHeight="1" x14ac:dyDescent="0.4">
      <c r="C44" s="10"/>
      <c r="D44" s="48"/>
      <c r="E44" s="27" t="s">
        <v>171</v>
      </c>
      <c r="F44" s="10"/>
      <c r="G44" s="75"/>
      <c r="H44" s="77"/>
      <c r="M44" s="11"/>
      <c r="Q44" s="13" t="str">
        <f>IF(P44="","",COUNTIF($P$5:P44,"要修正"))</f>
        <v/>
      </c>
    </row>
    <row r="45" spans="1:17" ht="19.899999999999999" customHeight="1" x14ac:dyDescent="0.4">
      <c r="D45" s="47"/>
      <c r="F45" s="10"/>
      <c r="G45" s="10"/>
      <c r="M45" s="11"/>
      <c r="Q45" s="13" t="str">
        <f>IF(P45="","",COUNTIF($P$5:P45,"要修正"))</f>
        <v/>
      </c>
    </row>
    <row r="46" spans="1:17" ht="30" customHeight="1" x14ac:dyDescent="0.4">
      <c r="D46" s="21" t="s">
        <v>34</v>
      </c>
      <c r="E46" s="22"/>
      <c r="F46" s="46"/>
      <c r="G46" s="71" t="s">
        <v>28</v>
      </c>
      <c r="H46" s="71"/>
      <c r="I46" s="71"/>
      <c r="J46" s="71"/>
      <c r="K46" s="71"/>
      <c r="L46" s="71"/>
      <c r="M46" s="11"/>
      <c r="N46" s="12" t="str">
        <f>IF(G44="限られている","要","不要")</f>
        <v>不要</v>
      </c>
      <c r="O46" s="12" t="str">
        <f>IF(OR(G52="",G53=""),"不適","適")</f>
        <v>不適</v>
      </c>
      <c r="P46" s="12" t="str">
        <f>IF(AND(N46="要",O46="不適"),"要修正","完了")</f>
        <v>完了</v>
      </c>
      <c r="Q46" s="13">
        <f>IF(P46="","",COUNTIF($P$5:P46,"要修正"))</f>
        <v>6</v>
      </c>
    </row>
    <row r="47" spans="1:17" ht="14.25" customHeight="1" x14ac:dyDescent="0.4">
      <c r="D47" s="47"/>
      <c r="E47" s="8"/>
      <c r="F47" s="10"/>
      <c r="G47" s="25"/>
      <c r="M47" s="11"/>
      <c r="Q47" s="13" t="str">
        <f>IF(P47="","",COUNTIF($P$5:P47,"要修正"))</f>
        <v/>
      </c>
    </row>
    <row r="48" spans="1:17" ht="12.75" customHeight="1" x14ac:dyDescent="0.4">
      <c r="D48" s="47"/>
      <c r="E48" s="8"/>
      <c r="F48" s="10"/>
      <c r="G48" s="25" t="s">
        <v>29</v>
      </c>
      <c r="M48" s="11"/>
      <c r="Q48" s="13" t="str">
        <f>IF(P48="","",COUNTIF($P$5:P48,"要修正"))</f>
        <v/>
      </c>
    </row>
    <row r="49" spans="1:17" ht="9.75" customHeight="1" x14ac:dyDescent="0.4">
      <c r="D49" s="47"/>
      <c r="E49" s="8"/>
      <c r="F49" s="10"/>
      <c r="G49" s="25" t="s">
        <v>30</v>
      </c>
      <c r="M49" s="11"/>
      <c r="Q49" s="13" t="str">
        <f>IF(P49="","",COUNTIF($P$5:P49,"要修正"))</f>
        <v/>
      </c>
    </row>
    <row r="50" spans="1:17" ht="9.75" customHeight="1" x14ac:dyDescent="0.4">
      <c r="D50" s="47"/>
      <c r="E50" s="8"/>
      <c r="F50" s="10"/>
      <c r="G50" s="25" t="s">
        <v>31</v>
      </c>
      <c r="M50" s="11"/>
      <c r="Q50" s="13" t="str">
        <f>IF(P50="","",COUNTIF($P$5:P50,"要修正"))</f>
        <v/>
      </c>
    </row>
    <row r="51" spans="1:17" ht="8.25" customHeight="1" x14ac:dyDescent="0.4">
      <c r="D51" s="47"/>
      <c r="E51" s="8"/>
      <c r="F51" s="10"/>
      <c r="G51" s="25"/>
      <c r="M51" s="11"/>
    </row>
    <row r="52" spans="1:17" ht="19.899999999999999" customHeight="1" x14ac:dyDescent="0.4">
      <c r="D52" s="47"/>
      <c r="E52" s="27" t="s">
        <v>32</v>
      </c>
      <c r="F52" s="10"/>
      <c r="G52" s="82"/>
      <c r="H52" s="83"/>
      <c r="J52" s="34"/>
      <c r="K52" s="33"/>
      <c r="L52" s="31"/>
      <c r="M52" s="32"/>
      <c r="Q52" s="13" t="str">
        <f>IF(P52="","",COUNTIF($P$5:P52,"要修正"))</f>
        <v/>
      </c>
    </row>
    <row r="53" spans="1:17" ht="19.899999999999999" customHeight="1" x14ac:dyDescent="0.4">
      <c r="D53" s="23"/>
      <c r="E53" s="27" t="s">
        <v>33</v>
      </c>
      <c r="F53" s="24"/>
      <c r="G53" s="82"/>
      <c r="H53" s="83"/>
      <c r="I53" s="49"/>
      <c r="J53" s="34"/>
      <c r="K53" s="33"/>
      <c r="L53" s="31"/>
      <c r="M53" s="32"/>
      <c r="Q53" s="13" t="str">
        <f>IF(P53="","",COUNTIF($P$5:P53,"要修正"))</f>
        <v/>
      </c>
    </row>
    <row r="54" spans="1:17" ht="19.899999999999999" customHeight="1" x14ac:dyDescent="0.4">
      <c r="D54" s="23"/>
      <c r="E54" s="27"/>
      <c r="F54" s="24"/>
      <c r="G54" s="50"/>
      <c r="H54" s="50"/>
      <c r="I54" s="49"/>
      <c r="J54" s="34"/>
      <c r="K54" s="33"/>
      <c r="L54" s="31"/>
      <c r="M54" s="32"/>
      <c r="Q54" s="13" t="str">
        <f>IF(P54="","",COUNTIF($P$5:P54,"要修正"))</f>
        <v/>
      </c>
    </row>
    <row r="55" spans="1:17" ht="30" customHeight="1" x14ac:dyDescent="0.4">
      <c r="A55" s="20"/>
      <c r="B55" s="20"/>
      <c r="C55" s="20"/>
      <c r="D55" s="21" t="s">
        <v>38</v>
      </c>
      <c r="E55" s="22"/>
      <c r="F55" s="22"/>
      <c r="G55" s="72" t="s">
        <v>172</v>
      </c>
      <c r="H55" s="72"/>
      <c r="I55" s="72"/>
      <c r="J55" s="72"/>
      <c r="K55" s="72"/>
      <c r="L55" s="72"/>
      <c r="M55" s="11"/>
      <c r="N55" s="12" t="s">
        <v>4</v>
      </c>
      <c r="O55" s="12" t="str">
        <f>IF(G59="","不適","適")</f>
        <v>不適</v>
      </c>
      <c r="P55" s="12" t="str">
        <f>IF(AND(N55="要",O55="不適"),"要修正","完了")</f>
        <v>要修正</v>
      </c>
      <c r="Q55" s="13">
        <f>IF(P55="","",COUNTIF($P$5:P55,"要修正"))</f>
        <v>7</v>
      </c>
    </row>
    <row r="56" spans="1:17" ht="10.15" customHeight="1" x14ac:dyDescent="0.4">
      <c r="D56" s="23"/>
      <c r="E56" s="24"/>
      <c r="F56" s="24"/>
      <c r="M56" s="11"/>
      <c r="Q56" s="13" t="str">
        <f>IF(P56="","",COUNTIF($P$5:P56,"要修正"))</f>
        <v/>
      </c>
    </row>
    <row r="57" spans="1:17" ht="10.5" customHeight="1" x14ac:dyDescent="0.4">
      <c r="D57" s="23"/>
      <c r="E57" s="8"/>
      <c r="F57" s="24"/>
      <c r="G57" s="25" t="s">
        <v>35</v>
      </c>
      <c r="M57" s="11"/>
      <c r="Q57" s="13" t="str">
        <f>IF(P57="","",COUNTIF($P$5:P57,"要修正"))</f>
        <v/>
      </c>
    </row>
    <row r="58" spans="1:17" ht="10.5" customHeight="1" x14ac:dyDescent="0.4">
      <c r="D58" s="23"/>
      <c r="E58" s="8"/>
      <c r="F58" s="24"/>
      <c r="G58" s="25"/>
      <c r="M58" s="11"/>
      <c r="Q58" s="13" t="str">
        <f>IF(P58="","",COUNTIF($P$5:P58,"要修正"))</f>
        <v/>
      </c>
    </row>
    <row r="59" spans="1:17" ht="19.899999999999999" customHeight="1" x14ac:dyDescent="0.4">
      <c r="C59" s="10"/>
      <c r="D59" s="26"/>
      <c r="E59" s="27" t="s">
        <v>36</v>
      </c>
      <c r="F59" s="24"/>
      <c r="G59" s="75"/>
      <c r="H59" s="77"/>
      <c r="I59" s="8" t="s">
        <v>37</v>
      </c>
      <c r="M59" s="11"/>
      <c r="Q59" s="13" t="str">
        <f>IF(P59="","",COUNTIF($P$5:P59,"要修正"))</f>
        <v/>
      </c>
    </row>
    <row r="60" spans="1:17" ht="19.899999999999999" customHeight="1" x14ac:dyDescent="0.4">
      <c r="D60" s="23"/>
      <c r="E60" s="24"/>
      <c r="F60" s="24"/>
      <c r="G60" s="24"/>
      <c r="M60" s="11"/>
      <c r="Q60" s="13" t="str">
        <f>IF(P60="","",COUNTIF($P$5:P60,"要修正"))</f>
        <v/>
      </c>
    </row>
    <row r="61" spans="1:17" ht="30" customHeight="1" x14ac:dyDescent="0.4">
      <c r="D61" s="21" t="s">
        <v>208</v>
      </c>
      <c r="E61" s="22"/>
      <c r="F61" s="22"/>
      <c r="G61" s="71" t="s">
        <v>39</v>
      </c>
      <c r="H61" s="71"/>
      <c r="I61" s="71"/>
      <c r="J61" s="71"/>
      <c r="K61" s="71"/>
      <c r="L61" s="71"/>
      <c r="M61" s="11"/>
      <c r="N61" s="12" t="s">
        <v>4</v>
      </c>
      <c r="O61" s="12" t="str">
        <f>IF(G65="","不適","適")</f>
        <v>不適</v>
      </c>
      <c r="P61" s="12" t="str">
        <f>IF(AND(N61="要",O61="不適"),"要修正","完了")</f>
        <v>要修正</v>
      </c>
      <c r="Q61" s="13">
        <f>IF(P61="","",COUNTIF($P$5:P61,"要修正"))</f>
        <v>8</v>
      </c>
    </row>
    <row r="62" spans="1:17" ht="10.15" customHeight="1" x14ac:dyDescent="0.4">
      <c r="D62" s="23"/>
      <c r="E62" s="24"/>
      <c r="F62" s="24"/>
      <c r="M62" s="11"/>
      <c r="Q62" s="13" t="str">
        <f>IF(P62="","",COUNTIF($P$5:P62,"要修正"))</f>
        <v/>
      </c>
    </row>
    <row r="63" spans="1:17" ht="10.5" customHeight="1" x14ac:dyDescent="0.4">
      <c r="D63" s="23"/>
      <c r="E63" s="8"/>
      <c r="F63" s="24"/>
      <c r="G63" s="25" t="s">
        <v>40</v>
      </c>
      <c r="M63" s="11"/>
      <c r="Q63" s="13" t="str">
        <f>IF(P63="","",COUNTIF($P$5:P63,"要修正"))</f>
        <v/>
      </c>
    </row>
    <row r="64" spans="1:17" ht="10.5" customHeight="1" x14ac:dyDescent="0.4">
      <c r="D64" s="23"/>
      <c r="E64" s="8"/>
      <c r="F64" s="24"/>
      <c r="G64" s="25"/>
      <c r="M64" s="11"/>
      <c r="Q64" s="13" t="str">
        <f>IF(P64="","",COUNTIF($P$5:P64,"要修正"))</f>
        <v/>
      </c>
    </row>
    <row r="65" spans="2:17" ht="20.100000000000001" customHeight="1" x14ac:dyDescent="0.4">
      <c r="C65" s="10"/>
      <c r="D65" s="23"/>
      <c r="E65" s="28" t="s">
        <v>41</v>
      </c>
      <c r="F65" s="24"/>
      <c r="G65" s="84"/>
      <c r="H65" s="77"/>
      <c r="M65" s="11"/>
      <c r="Q65" s="13" t="str">
        <f>IF(P65="","",COUNTIF($P$5:P65,"要修正"))</f>
        <v/>
      </c>
    </row>
    <row r="66" spans="2:17" s="14" customFormat="1" ht="49.9" customHeight="1" x14ac:dyDescent="0.4">
      <c r="B66" s="15"/>
      <c r="C66" s="16" t="s">
        <v>42</v>
      </c>
      <c r="D66" s="29"/>
      <c r="E66" s="30"/>
      <c r="F66" s="30"/>
      <c r="G66" s="30"/>
      <c r="M66" s="11"/>
      <c r="N66" s="12"/>
      <c r="O66" s="12"/>
      <c r="P66" s="12"/>
      <c r="Q66" s="13" t="str">
        <f>IF(P66="","",COUNTIF($P$5:P66,"要修正"))</f>
        <v/>
      </c>
    </row>
    <row r="67" spans="2:17" ht="30" customHeight="1" x14ac:dyDescent="0.4">
      <c r="D67" s="21" t="s">
        <v>43</v>
      </c>
      <c r="E67" s="22"/>
      <c r="F67" s="22"/>
      <c r="G67" s="71" t="s">
        <v>46</v>
      </c>
      <c r="H67" s="72"/>
      <c r="I67" s="72"/>
      <c r="J67" s="72"/>
      <c r="K67" s="72"/>
      <c r="L67" s="72"/>
      <c r="M67" s="11"/>
      <c r="N67" s="37" t="s">
        <v>4</v>
      </c>
      <c r="O67" s="37" t="str">
        <f>IF(OR(M91=0,AND(M90=TRUE,J90="")),"不適","適")</f>
        <v>不適</v>
      </c>
      <c r="P67" s="37" t="str">
        <f>IF(AND(N67="要",O67="不適"),"要修正","完了")</f>
        <v>要修正</v>
      </c>
      <c r="Q67" s="13">
        <f>IF(P67="","",COUNTIF($P$5:P67,"要修正"))</f>
        <v>9</v>
      </c>
    </row>
    <row r="68" spans="2:17" ht="10.15" customHeight="1" x14ac:dyDescent="0.4">
      <c r="D68" s="23"/>
      <c r="E68" s="24"/>
      <c r="F68" s="24"/>
      <c r="G68" s="24"/>
      <c r="H68" s="31"/>
      <c r="I68" s="31"/>
      <c r="J68" s="31"/>
      <c r="K68" s="31"/>
      <c r="L68" s="31"/>
      <c r="M68" s="11"/>
      <c r="Q68" s="13" t="str">
        <f>IF(P68="","",COUNTIF($P$5:P68,"要修正"))</f>
        <v/>
      </c>
    </row>
    <row r="69" spans="2:17" ht="19.899999999999999" customHeight="1" x14ac:dyDescent="0.4">
      <c r="D69" s="23"/>
      <c r="E69" s="24"/>
      <c r="F69" s="24"/>
      <c r="G69" s="24"/>
      <c r="H69" s="54" t="s">
        <v>117</v>
      </c>
      <c r="I69" s="31"/>
      <c r="J69" s="31"/>
      <c r="K69" s="31"/>
      <c r="L69" s="31"/>
      <c r="M69" s="32" t="b">
        <v>0</v>
      </c>
      <c r="Q69" s="13" t="str">
        <f>IF(P69="","",COUNTIF($P$5:P69,"要修正"))</f>
        <v/>
      </c>
    </row>
    <row r="70" spans="2:17" ht="19.899999999999999" customHeight="1" x14ac:dyDescent="0.4">
      <c r="D70" s="23"/>
      <c r="E70" s="24"/>
      <c r="F70" s="24"/>
      <c r="G70" s="24"/>
      <c r="H70" s="54" t="s">
        <v>118</v>
      </c>
      <c r="I70" s="31"/>
      <c r="J70" s="31"/>
      <c r="K70" s="31"/>
      <c r="L70" s="31"/>
      <c r="M70" s="32" t="b">
        <v>0</v>
      </c>
      <c r="Q70" s="13" t="str">
        <f>IF(P70="","",COUNTIF($P$5:P70,"要修正"))</f>
        <v/>
      </c>
    </row>
    <row r="71" spans="2:17" ht="19.899999999999999" customHeight="1" x14ac:dyDescent="0.4">
      <c r="D71" s="23"/>
      <c r="E71" s="24"/>
      <c r="F71" s="24"/>
      <c r="G71" s="24"/>
      <c r="H71" s="54" t="s">
        <v>119</v>
      </c>
      <c r="I71" s="31"/>
      <c r="J71" s="31"/>
      <c r="K71" s="31"/>
      <c r="L71" s="31"/>
      <c r="M71" s="32" t="b">
        <v>0</v>
      </c>
      <c r="Q71" s="13" t="str">
        <f>IF(P71="","",COUNTIF($P$5:P71,"要修正"))</f>
        <v/>
      </c>
    </row>
    <row r="72" spans="2:17" ht="19.899999999999999" customHeight="1" x14ac:dyDescent="0.4">
      <c r="D72" s="23"/>
      <c r="E72" s="24"/>
      <c r="F72" s="24"/>
      <c r="G72" s="24"/>
      <c r="H72" s="54" t="s">
        <v>120</v>
      </c>
      <c r="I72" s="31"/>
      <c r="J72" s="31"/>
      <c r="K72" s="31"/>
      <c r="L72" s="31"/>
      <c r="M72" s="32" t="b">
        <v>0</v>
      </c>
      <c r="Q72" s="13" t="str">
        <f>IF(P72="","",COUNTIF($P$5:P72,"要修正"))</f>
        <v/>
      </c>
    </row>
    <row r="73" spans="2:17" ht="19.899999999999999" customHeight="1" x14ac:dyDescent="0.4">
      <c r="D73" s="23"/>
      <c r="E73" s="24"/>
      <c r="F73" s="24"/>
      <c r="G73" s="24"/>
      <c r="H73" s="54" t="s">
        <v>121</v>
      </c>
      <c r="I73" s="31"/>
      <c r="J73" s="31"/>
      <c r="K73" s="31"/>
      <c r="L73" s="31"/>
      <c r="M73" s="32" t="b">
        <v>0</v>
      </c>
      <c r="Q73" s="13" t="str">
        <f>IF(P73="","",COUNTIF($P$5:P73,"要修正"))</f>
        <v/>
      </c>
    </row>
    <row r="74" spans="2:17" ht="19.899999999999999" customHeight="1" x14ac:dyDescent="0.4">
      <c r="D74" s="23"/>
      <c r="E74" s="24"/>
      <c r="F74" s="24"/>
      <c r="G74" s="24"/>
      <c r="H74" s="54" t="s">
        <v>122</v>
      </c>
      <c r="I74" s="31"/>
      <c r="J74" s="31"/>
      <c r="K74" s="31"/>
      <c r="L74" s="31"/>
      <c r="M74" s="32" t="b">
        <v>0</v>
      </c>
      <c r="Q74" s="13" t="str">
        <f>IF(P74="","",COUNTIF($P$5:P74,"要修正"))</f>
        <v/>
      </c>
    </row>
    <row r="75" spans="2:17" ht="19.899999999999999" customHeight="1" x14ac:dyDescent="0.4">
      <c r="D75" s="23"/>
      <c r="E75" s="24"/>
      <c r="F75" s="24"/>
      <c r="G75" s="24"/>
      <c r="H75" s="54" t="s">
        <v>123</v>
      </c>
      <c r="I75" s="31"/>
      <c r="J75" s="31"/>
      <c r="K75" s="31"/>
      <c r="L75" s="31"/>
      <c r="M75" s="32" t="b">
        <v>0</v>
      </c>
      <c r="Q75" s="13" t="str">
        <f>IF(P75="","",COUNTIF($P$5:P75,"要修正"))</f>
        <v/>
      </c>
    </row>
    <row r="76" spans="2:17" ht="19.899999999999999" customHeight="1" x14ac:dyDescent="0.4">
      <c r="D76" s="23"/>
      <c r="E76" s="24"/>
      <c r="F76" s="24"/>
      <c r="G76" s="24"/>
      <c r="H76" s="54" t="s">
        <v>124</v>
      </c>
      <c r="I76" s="31"/>
      <c r="J76" s="31"/>
      <c r="K76" s="31"/>
      <c r="L76" s="31"/>
      <c r="M76" s="32" t="b">
        <v>0</v>
      </c>
      <c r="Q76" s="13" t="str">
        <f>IF(P76="","",COUNTIF($P$5:P76,"要修正"))</f>
        <v/>
      </c>
    </row>
    <row r="77" spans="2:17" ht="19.899999999999999" customHeight="1" x14ac:dyDescent="0.4">
      <c r="D77" s="23"/>
      <c r="E77" s="24"/>
      <c r="F77" s="24"/>
      <c r="G77" s="24"/>
      <c r="H77" s="54" t="s">
        <v>125</v>
      </c>
      <c r="I77" s="31"/>
      <c r="J77" s="31"/>
      <c r="K77" s="31"/>
      <c r="L77" s="31"/>
      <c r="M77" s="32" t="b">
        <v>0</v>
      </c>
      <c r="Q77" s="13" t="str">
        <f>IF(P77="","",COUNTIF($P$5:P77,"要修正"))</f>
        <v/>
      </c>
    </row>
    <row r="78" spans="2:17" ht="19.899999999999999" customHeight="1" x14ac:dyDescent="0.4">
      <c r="D78" s="23"/>
      <c r="E78" s="24"/>
      <c r="F78" s="24"/>
      <c r="G78" s="24"/>
      <c r="H78" s="54" t="s">
        <v>126</v>
      </c>
      <c r="I78" s="31"/>
      <c r="J78" s="31"/>
      <c r="K78" s="31"/>
      <c r="L78" s="31"/>
      <c r="M78" s="32" t="b">
        <v>0</v>
      </c>
      <c r="Q78" s="13" t="str">
        <f>IF(P78="","",COUNTIF($P$5:P78,"要修正"))</f>
        <v/>
      </c>
    </row>
    <row r="79" spans="2:17" ht="19.899999999999999" customHeight="1" x14ac:dyDescent="0.4">
      <c r="D79" s="23"/>
      <c r="E79" s="24"/>
      <c r="F79" s="24"/>
      <c r="G79" s="24"/>
      <c r="H79" s="54" t="s">
        <v>127</v>
      </c>
      <c r="I79" s="31"/>
      <c r="J79" s="31"/>
      <c r="K79" s="31"/>
      <c r="L79" s="31"/>
      <c r="M79" s="32" t="b">
        <v>0</v>
      </c>
      <c r="Q79" s="13" t="str">
        <f>IF(P79="","",COUNTIF($P$4:P79,"要修正"))</f>
        <v/>
      </c>
    </row>
    <row r="80" spans="2:17" ht="19.899999999999999" customHeight="1" x14ac:dyDescent="0.4">
      <c r="D80" s="23"/>
      <c r="E80" s="24"/>
      <c r="F80" s="24"/>
      <c r="G80" s="24"/>
      <c r="H80" s="54" t="s">
        <v>128</v>
      </c>
      <c r="I80" s="31"/>
      <c r="J80" s="31"/>
      <c r="K80" s="31"/>
      <c r="L80" s="31"/>
      <c r="M80" s="32" t="b">
        <v>0</v>
      </c>
      <c r="Q80" s="13" t="str">
        <f>IF(P80="","",COUNTIF($P$4:P80,"要修正"))</f>
        <v/>
      </c>
    </row>
    <row r="81" spans="4:17" ht="19.899999999999999" customHeight="1" x14ac:dyDescent="0.4">
      <c r="D81" s="23"/>
      <c r="E81" s="24"/>
      <c r="F81" s="24"/>
      <c r="G81" s="24"/>
      <c r="H81" s="54" t="s">
        <v>129</v>
      </c>
      <c r="I81" s="31"/>
      <c r="J81" s="31"/>
      <c r="K81" s="31"/>
      <c r="L81" s="31"/>
      <c r="M81" s="32" t="b">
        <v>0</v>
      </c>
      <c r="Q81" s="13" t="str">
        <f>IF(P81="","",COUNTIF($P$4:P81,"要修正"))</f>
        <v/>
      </c>
    </row>
    <row r="82" spans="4:17" ht="19.899999999999999" customHeight="1" x14ac:dyDescent="0.4">
      <c r="D82" s="23"/>
      <c r="E82" s="24"/>
      <c r="F82" s="24"/>
      <c r="G82" s="24"/>
      <c r="H82" s="54" t="s">
        <v>130</v>
      </c>
      <c r="I82" s="31"/>
      <c r="J82" s="31"/>
      <c r="K82" s="31"/>
      <c r="L82" s="31"/>
      <c r="M82" s="32" t="b">
        <v>0</v>
      </c>
      <c r="Q82" s="13" t="str">
        <f>IF(P82="","",COUNTIF($P$4:P82,"要修正"))</f>
        <v/>
      </c>
    </row>
    <row r="83" spans="4:17" ht="19.899999999999999" customHeight="1" x14ac:dyDescent="0.4">
      <c r="D83" s="23"/>
      <c r="E83" s="24"/>
      <c r="F83" s="24"/>
      <c r="G83" s="24"/>
      <c r="H83" s="54" t="s">
        <v>131</v>
      </c>
      <c r="I83" s="31"/>
      <c r="J83" s="31"/>
      <c r="K83" s="31"/>
      <c r="L83" s="31"/>
      <c r="M83" s="32" t="b">
        <v>0</v>
      </c>
      <c r="Q83" s="13" t="str">
        <f>IF(P83="","",COUNTIF($P$4:P83,"要修正"))</f>
        <v/>
      </c>
    </row>
    <row r="84" spans="4:17" ht="19.899999999999999" customHeight="1" x14ac:dyDescent="0.4">
      <c r="D84" s="23"/>
      <c r="E84" s="24"/>
      <c r="F84" s="24"/>
      <c r="G84" s="24"/>
      <c r="H84" s="54" t="s">
        <v>132</v>
      </c>
      <c r="I84" s="31"/>
      <c r="J84" s="31"/>
      <c r="K84" s="31"/>
      <c r="L84" s="31"/>
      <c r="M84" s="32" t="b">
        <v>0</v>
      </c>
      <c r="Q84" s="13" t="str">
        <f>IF(P84="","",COUNTIF($P$4:P84,"要修正"))</f>
        <v/>
      </c>
    </row>
    <row r="85" spans="4:17" ht="19.899999999999999" customHeight="1" x14ac:dyDescent="0.4">
      <c r="D85" s="23"/>
      <c r="E85" s="24"/>
      <c r="F85" s="24"/>
      <c r="G85" s="24"/>
      <c r="H85" s="54" t="s">
        <v>133</v>
      </c>
      <c r="I85" s="31"/>
      <c r="J85" s="31"/>
      <c r="K85" s="31"/>
      <c r="L85" s="31"/>
      <c r="M85" s="32" t="b">
        <v>0</v>
      </c>
      <c r="Q85" s="13" t="str">
        <f>IF(P85="","",COUNTIF($P$4:P85,"要修正"))</f>
        <v/>
      </c>
    </row>
    <row r="86" spans="4:17" ht="19.899999999999999" customHeight="1" x14ac:dyDescent="0.4">
      <c r="D86" s="23"/>
      <c r="E86" s="24"/>
      <c r="F86" s="24"/>
      <c r="G86" s="24"/>
      <c r="H86" s="54" t="s">
        <v>134</v>
      </c>
      <c r="I86" s="31"/>
      <c r="J86" s="31"/>
      <c r="K86" s="31"/>
      <c r="L86" s="31"/>
      <c r="M86" s="32" t="b">
        <v>0</v>
      </c>
      <c r="Q86" s="13" t="str">
        <f>IF(P86="","",COUNTIF($P$4:P86,"要修正"))</f>
        <v/>
      </c>
    </row>
    <row r="87" spans="4:17" ht="19.899999999999999" customHeight="1" x14ac:dyDescent="0.4">
      <c r="D87" s="23"/>
      <c r="E87" s="24"/>
      <c r="F87" s="24"/>
      <c r="G87" s="24"/>
      <c r="H87" s="54" t="s">
        <v>135</v>
      </c>
      <c r="I87" s="31"/>
      <c r="J87" s="31"/>
      <c r="K87" s="31"/>
      <c r="L87" s="31"/>
      <c r="M87" s="32" t="b">
        <v>0</v>
      </c>
      <c r="Q87" s="13" t="str">
        <f>IF(P87="","",COUNTIF($P$4:P87,"要修正"))</f>
        <v/>
      </c>
    </row>
    <row r="88" spans="4:17" ht="19.899999999999999" customHeight="1" x14ac:dyDescent="0.4">
      <c r="D88" s="23"/>
      <c r="E88" s="24"/>
      <c r="F88" s="24"/>
      <c r="G88" s="24"/>
      <c r="H88" s="54" t="s">
        <v>136</v>
      </c>
      <c r="I88" s="31"/>
      <c r="J88" s="31"/>
      <c r="K88" s="31"/>
      <c r="L88" s="31"/>
      <c r="M88" s="32" t="b">
        <v>0</v>
      </c>
      <c r="Q88" s="13" t="str">
        <f>IF(P88="","",COUNTIF($P$4:P88,"要修正"))</f>
        <v/>
      </c>
    </row>
    <row r="89" spans="4:17" ht="19.899999999999999" customHeight="1" x14ac:dyDescent="0.4">
      <c r="D89" s="23"/>
      <c r="E89" s="24"/>
      <c r="F89" s="24"/>
      <c r="G89" s="24"/>
      <c r="H89" s="54" t="s">
        <v>137</v>
      </c>
      <c r="I89" s="31"/>
      <c r="J89" s="31"/>
      <c r="K89" s="31"/>
      <c r="L89" s="31"/>
      <c r="M89" s="32" t="b">
        <v>0</v>
      </c>
      <c r="Q89" s="13" t="str">
        <f>IF(P89="","",COUNTIF($P$4:P89,"要修正"))</f>
        <v/>
      </c>
    </row>
    <row r="90" spans="4:17" ht="19.899999999999999" customHeight="1" x14ac:dyDescent="0.4">
      <c r="D90" s="23"/>
      <c r="E90" s="24"/>
      <c r="F90" s="24"/>
      <c r="G90" s="24"/>
      <c r="H90" s="31" t="s">
        <v>138</v>
      </c>
      <c r="I90" s="36" t="s">
        <v>140</v>
      </c>
      <c r="J90" s="33"/>
      <c r="K90" s="33" t="s">
        <v>141</v>
      </c>
      <c r="L90" s="31"/>
      <c r="M90" s="32" t="b">
        <v>0</v>
      </c>
      <c r="Q90" s="13" t="str">
        <f>IF(P90="","",COUNTIF($P$5:P90,"要修正"))</f>
        <v/>
      </c>
    </row>
    <row r="91" spans="4:17" ht="19.899999999999999" customHeight="1" x14ac:dyDescent="0.4">
      <c r="D91" s="23"/>
      <c r="E91" s="24"/>
      <c r="F91" s="24"/>
      <c r="G91" s="24"/>
      <c r="H91" s="31" t="s">
        <v>47</v>
      </c>
      <c r="I91" s="31"/>
      <c r="J91" s="31"/>
      <c r="K91" s="31"/>
      <c r="L91" s="31"/>
      <c r="M91" s="11">
        <f>COUNTIF(M69:M90,TRUE)</f>
        <v>0</v>
      </c>
      <c r="Q91" s="13" t="str">
        <f>IF(P91="","",COUNTIF($P$5:P91,"要修正"))</f>
        <v/>
      </c>
    </row>
    <row r="92" spans="4:17" ht="19.899999999999999" customHeight="1" x14ac:dyDescent="0.4">
      <c r="D92" s="23"/>
      <c r="E92" s="24"/>
      <c r="F92" s="24"/>
      <c r="G92" s="24"/>
      <c r="H92" s="31"/>
      <c r="I92" s="31"/>
      <c r="J92" s="31"/>
      <c r="K92" s="31"/>
      <c r="L92" s="31"/>
      <c r="M92" s="11"/>
      <c r="Q92" s="13" t="str">
        <f>IF(P92="","",COUNTIF($P$5:P92,"要修正"))</f>
        <v/>
      </c>
    </row>
    <row r="93" spans="4:17" ht="30" customHeight="1" x14ac:dyDescent="0.4">
      <c r="D93" s="21" t="s">
        <v>45</v>
      </c>
      <c r="E93" s="22"/>
      <c r="F93" s="22"/>
      <c r="G93" s="71" t="s">
        <v>49</v>
      </c>
      <c r="H93" s="72"/>
      <c r="I93" s="72"/>
      <c r="J93" s="72"/>
      <c r="K93" s="72"/>
      <c r="L93" s="72"/>
      <c r="M93" s="11"/>
      <c r="N93" s="37" t="s">
        <v>4</v>
      </c>
      <c r="O93" s="37" t="str">
        <f>IF((M115=0),"不適","適")</f>
        <v>不適</v>
      </c>
      <c r="P93" s="37" t="str">
        <f>IF(AND(N93="要",O93="不適"),"要修正","完了")</f>
        <v>要修正</v>
      </c>
      <c r="Q93" s="13">
        <f>IF(P93="","",COUNTIF($P$5:P93,"要修正"))</f>
        <v>10</v>
      </c>
    </row>
    <row r="94" spans="4:17" ht="10.15" customHeight="1" x14ac:dyDescent="0.4">
      <c r="D94" s="23"/>
      <c r="E94" s="24"/>
      <c r="F94" s="24"/>
      <c r="G94" s="24"/>
      <c r="H94" s="31"/>
      <c r="I94" s="31"/>
      <c r="J94" s="31"/>
      <c r="K94" s="31"/>
      <c r="L94" s="31"/>
      <c r="M94" s="11"/>
      <c r="Q94" s="13" t="str">
        <f>IF(P94="","",COUNTIF($P$5:P94,"要修正"))</f>
        <v/>
      </c>
    </row>
    <row r="95" spans="4:17" ht="19.899999999999999" customHeight="1" x14ac:dyDescent="0.4">
      <c r="D95" s="23"/>
      <c r="E95" s="24"/>
      <c r="F95" s="24"/>
      <c r="G95" s="24"/>
      <c r="H95" s="31" t="s">
        <v>50</v>
      </c>
      <c r="I95" s="31"/>
      <c r="J95" s="31"/>
      <c r="K95" s="31"/>
      <c r="L95" s="31"/>
      <c r="M95" s="32" t="b">
        <v>0</v>
      </c>
      <c r="Q95" s="13" t="str">
        <f>IF(P95="","",COUNTIF($P$5:P95,"要修正"))</f>
        <v/>
      </c>
    </row>
    <row r="96" spans="4:17" ht="19.899999999999999" customHeight="1" x14ac:dyDescent="0.4">
      <c r="D96" s="23"/>
      <c r="E96" s="24"/>
      <c r="F96" s="24"/>
      <c r="G96" s="24"/>
      <c r="H96" s="31" t="s">
        <v>51</v>
      </c>
      <c r="I96" s="31"/>
      <c r="J96" s="31"/>
      <c r="K96" s="31"/>
      <c r="L96" s="31"/>
      <c r="M96" s="32" t="b">
        <v>0</v>
      </c>
      <c r="Q96" s="13" t="str">
        <f>IF(P96="","",COUNTIF($P$5:P96,"要修正"))</f>
        <v/>
      </c>
    </row>
    <row r="97" spans="4:17" ht="19.899999999999999" customHeight="1" x14ac:dyDescent="0.4">
      <c r="D97" s="23"/>
      <c r="E97" s="24"/>
      <c r="F97" s="24"/>
      <c r="G97" s="24"/>
      <c r="H97" s="31" t="s">
        <v>52</v>
      </c>
      <c r="I97" s="31"/>
      <c r="J97" s="31"/>
      <c r="K97" s="31"/>
      <c r="L97" s="31"/>
      <c r="M97" s="32" t="b">
        <v>0</v>
      </c>
      <c r="Q97" s="13" t="str">
        <f>IF(P97="","",COUNTIF($P$5:P97,"要修正"))</f>
        <v/>
      </c>
    </row>
    <row r="98" spans="4:17" ht="19.899999999999999" customHeight="1" x14ac:dyDescent="0.4">
      <c r="D98" s="23"/>
      <c r="E98" s="24"/>
      <c r="F98" s="24"/>
      <c r="G98" s="24"/>
      <c r="H98" s="31" t="s">
        <v>53</v>
      </c>
      <c r="I98" s="31"/>
      <c r="J98" s="31"/>
      <c r="K98" s="31"/>
      <c r="L98" s="31"/>
      <c r="M98" s="32" t="b">
        <v>0</v>
      </c>
      <c r="Q98" s="13" t="str">
        <f>IF(P98="","",COUNTIF($P$5:P98,"要修正"))</f>
        <v/>
      </c>
    </row>
    <row r="99" spans="4:17" ht="19.899999999999999" customHeight="1" x14ac:dyDescent="0.4">
      <c r="D99" s="23"/>
      <c r="E99" s="24"/>
      <c r="F99" s="24"/>
      <c r="G99" s="24"/>
      <c r="H99" s="31" t="s">
        <v>54</v>
      </c>
      <c r="I99" s="31"/>
      <c r="J99" s="31"/>
      <c r="K99" s="31"/>
      <c r="L99" s="31"/>
      <c r="M99" s="32" t="b">
        <v>0</v>
      </c>
      <c r="Q99" s="13" t="str">
        <f>IF(P99="","",COUNTIF($P$5:P99,"要修正"))</f>
        <v/>
      </c>
    </row>
    <row r="100" spans="4:17" ht="19.899999999999999" customHeight="1" x14ac:dyDescent="0.4">
      <c r="D100" s="23"/>
      <c r="E100" s="24"/>
      <c r="F100" s="24"/>
      <c r="G100" s="24"/>
      <c r="H100" s="31" t="s">
        <v>55</v>
      </c>
      <c r="I100" s="31"/>
      <c r="J100" s="31"/>
      <c r="K100" s="31"/>
      <c r="L100" s="31"/>
      <c r="M100" s="32" t="b">
        <v>0</v>
      </c>
      <c r="Q100" s="13" t="str">
        <f>IF(P100="","",COUNTIF($P$5:P100,"要修正"))</f>
        <v/>
      </c>
    </row>
    <row r="101" spans="4:17" ht="19.899999999999999" customHeight="1" x14ac:dyDescent="0.4">
      <c r="D101" s="23"/>
      <c r="E101" s="24"/>
      <c r="F101" s="24"/>
      <c r="G101" s="24"/>
      <c r="H101" s="31" t="s">
        <v>56</v>
      </c>
      <c r="I101" s="31"/>
      <c r="J101" s="31"/>
      <c r="K101" s="31"/>
      <c r="L101" s="31"/>
      <c r="M101" s="32" t="b">
        <v>0</v>
      </c>
      <c r="Q101" s="13" t="str">
        <f>IF(P101="","",COUNTIF($P$5:P101,"要修正"))</f>
        <v/>
      </c>
    </row>
    <row r="102" spans="4:17" ht="19.899999999999999" customHeight="1" x14ac:dyDescent="0.4">
      <c r="D102" s="23"/>
      <c r="E102" s="24"/>
      <c r="F102" s="24"/>
      <c r="G102" s="24"/>
      <c r="H102" s="31" t="s">
        <v>57</v>
      </c>
      <c r="I102" s="31"/>
      <c r="J102" s="31"/>
      <c r="K102" s="31"/>
      <c r="L102" s="31"/>
      <c r="M102" s="32" t="b">
        <v>0</v>
      </c>
      <c r="Q102" s="13" t="str">
        <f>IF(P102="","",COUNTIF($P$5:P102,"要修正"))</f>
        <v/>
      </c>
    </row>
    <row r="103" spans="4:17" ht="19.899999999999999" customHeight="1" x14ac:dyDescent="0.4">
      <c r="D103" s="23"/>
      <c r="E103" s="24"/>
      <c r="F103" s="24"/>
      <c r="G103" s="24"/>
      <c r="H103" s="31" t="s">
        <v>58</v>
      </c>
      <c r="I103" s="31"/>
      <c r="J103" s="31"/>
      <c r="K103" s="31"/>
      <c r="L103" s="31"/>
      <c r="M103" s="32" t="b">
        <v>0</v>
      </c>
      <c r="Q103" s="13" t="str">
        <f>IF(P103="","",COUNTIF($P$5:P103,"要修正"))</f>
        <v/>
      </c>
    </row>
    <row r="104" spans="4:17" ht="19.899999999999999" customHeight="1" x14ac:dyDescent="0.4">
      <c r="D104" s="23"/>
      <c r="E104" s="24"/>
      <c r="F104" s="24"/>
      <c r="G104" s="24"/>
      <c r="H104" s="31" t="s">
        <v>59</v>
      </c>
      <c r="I104" s="31"/>
      <c r="J104" s="31"/>
      <c r="K104" s="31"/>
      <c r="L104" s="31"/>
      <c r="M104" s="32" t="b">
        <v>0</v>
      </c>
      <c r="Q104" s="13" t="str">
        <f>IF(P104="","",COUNTIF($P$5:P104,"要修正"))</f>
        <v/>
      </c>
    </row>
    <row r="105" spans="4:17" ht="19.899999999999999" customHeight="1" x14ac:dyDescent="0.4">
      <c r="D105" s="23"/>
      <c r="E105" s="24"/>
      <c r="F105" s="24"/>
      <c r="G105" s="24"/>
      <c r="H105" s="31" t="s">
        <v>60</v>
      </c>
      <c r="I105" s="36"/>
      <c r="J105" s="36"/>
      <c r="K105" s="33"/>
      <c r="L105" s="31"/>
      <c r="M105" s="32" t="b">
        <v>0</v>
      </c>
      <c r="Q105" s="13" t="str">
        <f>IF(P105="","",COUNTIF($P$5:P105,"要修正"))</f>
        <v/>
      </c>
    </row>
    <row r="106" spans="4:17" ht="19.899999999999999" customHeight="1" x14ac:dyDescent="0.4">
      <c r="D106" s="23"/>
      <c r="E106" s="24"/>
      <c r="F106" s="24"/>
      <c r="G106" s="24"/>
      <c r="H106" s="31" t="s">
        <v>61</v>
      </c>
      <c r="I106" s="31"/>
      <c r="J106" s="31"/>
      <c r="K106" s="31"/>
      <c r="L106" s="31"/>
      <c r="M106" s="32" t="b">
        <v>0</v>
      </c>
      <c r="Q106" s="13" t="str">
        <f>IF(P106="","",COUNTIF($P$5:P106,"要修正"))</f>
        <v/>
      </c>
    </row>
    <row r="107" spans="4:17" ht="19.899999999999999" customHeight="1" x14ac:dyDescent="0.4">
      <c r="D107" s="23"/>
      <c r="E107" s="24"/>
      <c r="F107" s="24"/>
      <c r="G107" s="24"/>
      <c r="H107" s="31" t="s">
        <v>62</v>
      </c>
      <c r="I107" s="31"/>
      <c r="J107" s="31"/>
      <c r="K107" s="31"/>
      <c r="L107" s="31"/>
      <c r="M107" s="32" t="b">
        <v>0</v>
      </c>
      <c r="Q107" s="13" t="str">
        <f>IF(P107="","",COUNTIF($P$5:P107,"要修正"))</f>
        <v/>
      </c>
    </row>
    <row r="108" spans="4:17" ht="19.899999999999999" customHeight="1" x14ac:dyDescent="0.4">
      <c r="D108" s="23"/>
      <c r="E108" s="24"/>
      <c r="F108" s="24"/>
      <c r="G108" s="24"/>
      <c r="H108" s="31" t="s">
        <v>63</v>
      </c>
      <c r="I108" s="36"/>
      <c r="J108" s="36"/>
      <c r="K108" s="33"/>
      <c r="L108" s="31"/>
      <c r="M108" s="32" t="b">
        <v>0</v>
      </c>
      <c r="Q108" s="13" t="str">
        <f>IF(P108="","",COUNTIF($P$5:P108,"要修正"))</f>
        <v/>
      </c>
    </row>
    <row r="109" spans="4:17" ht="19.899999999999999" customHeight="1" x14ac:dyDescent="0.4">
      <c r="D109" s="23"/>
      <c r="E109" s="24"/>
      <c r="F109" s="24"/>
      <c r="G109" s="24"/>
      <c r="H109" s="31" t="s">
        <v>64</v>
      </c>
      <c r="I109" s="36"/>
      <c r="J109" s="36"/>
      <c r="K109" s="33"/>
      <c r="L109" s="31"/>
      <c r="M109" s="32" t="b">
        <v>0</v>
      </c>
      <c r="Q109" s="13" t="str">
        <f>IF(P109="","",COUNTIF($P$5:P109,"要修正"))</f>
        <v/>
      </c>
    </row>
    <row r="110" spans="4:17" ht="19.899999999999999" customHeight="1" x14ac:dyDescent="0.4">
      <c r="D110" s="23"/>
      <c r="E110" s="24"/>
      <c r="F110" s="24"/>
      <c r="G110" s="24"/>
      <c r="H110" s="31" t="s">
        <v>65</v>
      </c>
      <c r="I110" s="36"/>
      <c r="J110" s="36"/>
      <c r="K110" s="33"/>
      <c r="L110" s="31"/>
      <c r="M110" s="32" t="b">
        <v>0</v>
      </c>
      <c r="Q110" s="13" t="str">
        <f>IF(P110="","",COUNTIF($P$5:P110,"要修正"))</f>
        <v/>
      </c>
    </row>
    <row r="111" spans="4:17" ht="19.899999999999999" customHeight="1" x14ac:dyDescent="0.4">
      <c r="D111" s="23"/>
      <c r="E111" s="24"/>
      <c r="F111" s="24"/>
      <c r="G111" s="24"/>
      <c r="H111" s="31" t="s">
        <v>66</v>
      </c>
      <c r="I111" s="36"/>
      <c r="J111" s="36"/>
      <c r="K111" s="33"/>
      <c r="L111" s="31"/>
      <c r="M111" s="32" t="b">
        <v>0</v>
      </c>
      <c r="Q111" s="13" t="str">
        <f>IF(P111="","",COUNTIF($P$5:P111,"要修正"))</f>
        <v/>
      </c>
    </row>
    <row r="112" spans="4:17" ht="19.899999999999999" customHeight="1" x14ac:dyDescent="0.4">
      <c r="D112" s="23"/>
      <c r="E112" s="24"/>
      <c r="F112" s="24"/>
      <c r="G112" s="24"/>
      <c r="H112" s="31" t="s">
        <v>67</v>
      </c>
      <c r="I112" s="36"/>
      <c r="J112" s="36"/>
      <c r="K112" s="33"/>
      <c r="L112" s="31"/>
      <c r="M112" s="32" t="b">
        <v>0</v>
      </c>
      <c r="Q112" s="13" t="str">
        <f>IF(P112="","",COUNTIF($P$5:P112,"要修正"))</f>
        <v/>
      </c>
    </row>
    <row r="113" spans="4:17" ht="19.899999999999999" customHeight="1" x14ac:dyDescent="0.4">
      <c r="D113" s="23"/>
      <c r="E113" s="24"/>
      <c r="F113" s="24"/>
      <c r="G113" s="24"/>
      <c r="H113" s="31" t="s">
        <v>68</v>
      </c>
      <c r="I113" s="36"/>
      <c r="J113" s="36"/>
      <c r="K113" s="33"/>
      <c r="L113" s="31"/>
      <c r="M113" s="32" t="b">
        <v>0</v>
      </c>
      <c r="Q113" s="13" t="str">
        <f>IF(P113="","",COUNTIF($P$5:P113,"要修正"))</f>
        <v/>
      </c>
    </row>
    <row r="114" spans="4:17" ht="19.899999999999999" customHeight="1" x14ac:dyDescent="0.4">
      <c r="D114" s="23"/>
      <c r="E114" s="24"/>
      <c r="F114" s="24"/>
      <c r="G114" s="24"/>
      <c r="H114" s="31" t="s">
        <v>69</v>
      </c>
      <c r="I114" s="36"/>
      <c r="J114" s="36"/>
      <c r="K114" s="33"/>
      <c r="L114" s="31"/>
      <c r="M114" s="32" t="b">
        <v>0</v>
      </c>
      <c r="Q114" s="13" t="str">
        <f>IF(P114="","",COUNTIF($P$5:P114,"要修正"))</f>
        <v/>
      </c>
    </row>
    <row r="115" spans="4:17" ht="19.899999999999999" customHeight="1" x14ac:dyDescent="0.4">
      <c r="D115" s="23"/>
      <c r="E115" s="24"/>
      <c r="F115" s="24"/>
      <c r="G115" s="24"/>
      <c r="H115" s="31"/>
      <c r="I115" s="31"/>
      <c r="J115" s="31"/>
      <c r="K115" s="31"/>
      <c r="L115" s="31"/>
      <c r="M115" s="11">
        <f>COUNTIF(M95:M114,TRUE)</f>
        <v>0</v>
      </c>
      <c r="Q115" s="13" t="str">
        <f>IF(P115="","",COUNTIF($P$5:P115,"要修正"))</f>
        <v/>
      </c>
    </row>
    <row r="116" spans="4:17" ht="30" customHeight="1" x14ac:dyDescent="0.4">
      <c r="D116" s="21" t="s">
        <v>48</v>
      </c>
      <c r="E116" s="22"/>
      <c r="F116" s="22"/>
      <c r="G116" s="71" t="s">
        <v>139</v>
      </c>
      <c r="H116" s="72"/>
      <c r="I116" s="72"/>
      <c r="J116" s="72"/>
      <c r="K116" s="72"/>
      <c r="L116" s="72"/>
      <c r="M116" s="11"/>
      <c r="N116" s="37" t="s">
        <v>4</v>
      </c>
      <c r="O116" s="37" t="str">
        <f>IF((M127=0),"不適","適")</f>
        <v>不適</v>
      </c>
      <c r="P116" s="37" t="str">
        <f>IF(AND(N116="要",O116="不適"),"要修正","完了")</f>
        <v>要修正</v>
      </c>
      <c r="Q116" s="13">
        <f>IF(P116="","",COUNTIF($P$5:P116,"要修正"))</f>
        <v>11</v>
      </c>
    </row>
    <row r="117" spans="4:17" ht="10.15" customHeight="1" x14ac:dyDescent="0.4">
      <c r="D117" s="23"/>
      <c r="E117" s="24"/>
      <c r="F117" s="24"/>
      <c r="G117" s="24"/>
      <c r="H117" s="31"/>
      <c r="I117" s="31"/>
      <c r="J117" s="31"/>
      <c r="K117" s="31"/>
      <c r="L117" s="31"/>
      <c r="M117" s="11"/>
      <c r="Q117" s="13" t="str">
        <f>IF(P117="","",COUNTIF($P$5:P117,"要修正"))</f>
        <v/>
      </c>
    </row>
    <row r="118" spans="4:17" ht="10.5" customHeight="1" x14ac:dyDescent="0.4">
      <c r="D118" s="23"/>
      <c r="E118" s="8"/>
      <c r="F118" s="24"/>
      <c r="G118" s="68" t="s">
        <v>178</v>
      </c>
      <c r="M118" s="11"/>
      <c r="Q118" s="13" t="str">
        <f>IF(P118="","",COUNTIF($P$5:P118,"要修正"))</f>
        <v/>
      </c>
    </row>
    <row r="119" spans="4:17" ht="10.5" customHeight="1" x14ac:dyDescent="0.4">
      <c r="D119" s="23"/>
      <c r="E119" s="8"/>
      <c r="F119" s="24"/>
      <c r="G119" s="25" t="s">
        <v>179</v>
      </c>
      <c r="M119" s="11"/>
    </row>
    <row r="120" spans="4:17" ht="10.15" customHeight="1" x14ac:dyDescent="0.4">
      <c r="D120" s="23"/>
      <c r="E120" s="24"/>
      <c r="F120" s="24"/>
      <c r="G120" s="24"/>
      <c r="H120" s="31"/>
      <c r="I120" s="31"/>
      <c r="J120" s="31"/>
      <c r="K120" s="31"/>
      <c r="L120" s="31"/>
      <c r="M120" s="11"/>
    </row>
    <row r="121" spans="4:17" ht="19.899999999999999" customHeight="1" x14ac:dyDescent="0.4">
      <c r="D121" s="23"/>
      <c r="E121" s="24"/>
      <c r="F121" s="24"/>
      <c r="G121" s="24"/>
      <c r="H121" s="31" t="s">
        <v>182</v>
      </c>
      <c r="I121" s="31"/>
      <c r="J121" s="31"/>
      <c r="K121" s="31"/>
      <c r="L121" s="31"/>
      <c r="M121" s="32" t="b">
        <v>0</v>
      </c>
      <c r="Q121" s="13" t="str">
        <f>IF(P121="","",COUNTIF($P$5:P121,"要修正"))</f>
        <v/>
      </c>
    </row>
    <row r="122" spans="4:17" ht="19.899999999999999" customHeight="1" x14ac:dyDescent="0.4">
      <c r="D122" s="23"/>
      <c r="E122" s="24"/>
      <c r="F122" s="24"/>
      <c r="G122" s="24"/>
      <c r="H122" s="31" t="s">
        <v>173</v>
      </c>
      <c r="I122" s="31"/>
      <c r="J122" s="31"/>
      <c r="K122" s="31"/>
      <c r="L122" s="31"/>
      <c r="M122" s="32" t="b">
        <v>0</v>
      </c>
      <c r="Q122" s="13" t="str">
        <f>IF(P122="","",COUNTIF($P$5:P122,"要修正"))</f>
        <v/>
      </c>
    </row>
    <row r="123" spans="4:17" ht="19.899999999999999" customHeight="1" x14ac:dyDescent="0.4">
      <c r="D123" s="23"/>
      <c r="E123" s="24"/>
      <c r="F123" s="24"/>
      <c r="G123" s="24"/>
      <c r="H123" s="31" t="s">
        <v>174</v>
      </c>
      <c r="I123" s="31"/>
      <c r="J123" s="31"/>
      <c r="K123" s="31"/>
      <c r="L123" s="31"/>
      <c r="M123" s="32" t="b">
        <v>0</v>
      </c>
      <c r="Q123" s="13" t="str">
        <f>IF(P123="","",COUNTIF($P$5:P123,"要修正"))</f>
        <v/>
      </c>
    </row>
    <row r="124" spans="4:17" ht="19.899999999999999" customHeight="1" x14ac:dyDescent="0.4">
      <c r="D124" s="23"/>
      <c r="E124" s="24"/>
      <c r="F124" s="24"/>
      <c r="G124" s="24"/>
      <c r="H124" s="31" t="s">
        <v>175</v>
      </c>
      <c r="I124" s="31"/>
      <c r="J124" s="31"/>
      <c r="K124" s="31"/>
      <c r="L124" s="31"/>
      <c r="M124" s="32" t="b">
        <v>0</v>
      </c>
      <c r="Q124" s="13" t="str">
        <f>IF(P124="","",COUNTIF($P$5:P124,"要修正"))</f>
        <v/>
      </c>
    </row>
    <row r="125" spans="4:17" ht="19.899999999999999" customHeight="1" x14ac:dyDescent="0.4">
      <c r="D125" s="23"/>
      <c r="E125" s="24"/>
      <c r="F125" s="24"/>
      <c r="G125" s="24"/>
      <c r="H125" s="31" t="s">
        <v>176</v>
      </c>
      <c r="I125" s="31"/>
      <c r="J125" s="31"/>
      <c r="K125" s="31"/>
      <c r="L125" s="31"/>
      <c r="M125" s="32" t="b">
        <v>0</v>
      </c>
      <c r="Q125" s="13" t="str">
        <f>IF(P125="","",COUNTIF($P$5:P125,"要修正"))</f>
        <v/>
      </c>
    </row>
    <row r="126" spans="4:17" ht="19.899999999999999" customHeight="1" x14ac:dyDescent="0.4">
      <c r="D126" s="23"/>
      <c r="E126" s="24"/>
      <c r="F126" s="24"/>
      <c r="G126" s="24"/>
      <c r="H126" s="31" t="s">
        <v>177</v>
      </c>
      <c r="I126" s="31"/>
      <c r="J126" s="31"/>
      <c r="K126" s="31"/>
      <c r="L126" s="31"/>
      <c r="M126" s="32" t="b">
        <v>0</v>
      </c>
      <c r="Q126" s="13" t="str">
        <f>IF(P126="","",COUNTIF($P$5:P126,"要修正"))</f>
        <v/>
      </c>
    </row>
    <row r="127" spans="4:17" ht="19.899999999999999" customHeight="1" x14ac:dyDescent="0.4">
      <c r="D127" s="23"/>
      <c r="E127" s="24"/>
      <c r="F127" s="24"/>
      <c r="G127" s="24"/>
      <c r="H127" s="31"/>
      <c r="I127" s="31"/>
      <c r="J127" s="31"/>
      <c r="K127" s="31"/>
      <c r="L127" s="31"/>
      <c r="M127" s="11">
        <f>COUNTIF(M121:M126,TRUE)</f>
        <v>0</v>
      </c>
      <c r="Q127" s="13" t="str">
        <f>IF(P127="","",COUNTIF($P$5:P127,"要修正"))</f>
        <v/>
      </c>
    </row>
    <row r="128" spans="4:17" ht="30" customHeight="1" x14ac:dyDescent="0.4">
      <c r="D128" s="21" t="s">
        <v>70</v>
      </c>
      <c r="E128" s="22"/>
      <c r="F128" s="22"/>
      <c r="G128" s="71" t="s">
        <v>71</v>
      </c>
      <c r="H128" s="72"/>
      <c r="I128" s="72"/>
      <c r="J128" s="72"/>
      <c r="K128" s="72"/>
      <c r="L128" s="72"/>
      <c r="M128" s="11"/>
      <c r="N128" s="37" t="s">
        <v>4</v>
      </c>
      <c r="O128" s="37" t="str">
        <f>IF((M135=0),"不適","適")</f>
        <v>不適</v>
      </c>
      <c r="P128" s="37" t="str">
        <f>IF(AND(N128="要",O128="不適"),"要修正","完了")</f>
        <v>要修正</v>
      </c>
      <c r="Q128" s="13">
        <f>IF(P128="","",COUNTIF($P$5:P128,"要修正"))</f>
        <v>12</v>
      </c>
    </row>
    <row r="129" spans="1:17" ht="10.15" customHeight="1" x14ac:dyDescent="0.4">
      <c r="D129" s="23"/>
      <c r="E129" s="24"/>
      <c r="F129" s="24"/>
      <c r="G129" s="24"/>
      <c r="H129" s="31"/>
      <c r="I129" s="31"/>
      <c r="J129" s="31"/>
      <c r="K129" s="31"/>
      <c r="L129" s="31"/>
      <c r="M129" s="11"/>
      <c r="Q129" s="13" t="str">
        <f>IF(P129="","",COUNTIF($P$5:P129,"要修正"))</f>
        <v/>
      </c>
    </row>
    <row r="130" spans="1:17" ht="19.899999999999999" customHeight="1" x14ac:dyDescent="0.4">
      <c r="D130" s="23"/>
      <c r="E130" s="24"/>
      <c r="F130" s="24"/>
      <c r="G130" s="24"/>
      <c r="H130" s="31" t="s">
        <v>72</v>
      </c>
      <c r="I130" s="31"/>
      <c r="J130" s="31"/>
      <c r="K130" s="31"/>
      <c r="L130" s="31"/>
      <c r="M130" s="32" t="b">
        <v>0</v>
      </c>
      <c r="Q130" s="13" t="str">
        <f>IF(P130="","",COUNTIF($P$5:P130,"要修正"))</f>
        <v/>
      </c>
    </row>
    <row r="131" spans="1:17" ht="19.899999999999999" customHeight="1" x14ac:dyDescent="0.4">
      <c r="D131" s="23"/>
      <c r="E131" s="24"/>
      <c r="F131" s="24"/>
      <c r="G131" s="24"/>
      <c r="H131" s="31" t="s">
        <v>73</v>
      </c>
      <c r="I131" s="31"/>
      <c r="J131" s="31"/>
      <c r="K131" s="31"/>
      <c r="L131" s="31"/>
      <c r="M131" s="32" t="b">
        <v>0</v>
      </c>
      <c r="Q131" s="13" t="str">
        <f>IF(P131="","",COUNTIF($P$5:P131,"要修正"))</f>
        <v/>
      </c>
    </row>
    <row r="132" spans="1:17" ht="19.899999999999999" customHeight="1" x14ac:dyDescent="0.4">
      <c r="D132" s="23"/>
      <c r="E132" s="24"/>
      <c r="F132" s="24"/>
      <c r="G132" s="24"/>
      <c r="H132" s="31" t="s">
        <v>74</v>
      </c>
      <c r="I132" s="31"/>
      <c r="J132" s="31"/>
      <c r="K132" s="31"/>
      <c r="L132" s="31"/>
      <c r="M132" s="32" t="b">
        <v>0</v>
      </c>
      <c r="Q132" s="13" t="str">
        <f>IF(P132="","",COUNTIF($P$5:P132,"要修正"))</f>
        <v/>
      </c>
    </row>
    <row r="133" spans="1:17" ht="19.899999999999999" customHeight="1" x14ac:dyDescent="0.4">
      <c r="D133" s="23"/>
      <c r="E133" s="24"/>
      <c r="F133" s="24"/>
      <c r="G133" s="24"/>
      <c r="H133" s="31" t="s">
        <v>75</v>
      </c>
      <c r="I133" s="31"/>
      <c r="J133" s="31"/>
      <c r="K133" s="31"/>
      <c r="L133" s="31"/>
      <c r="M133" s="32" t="b">
        <v>0</v>
      </c>
      <c r="Q133" s="13" t="str">
        <f>IF(P133="","",COUNTIF($P$5:P133,"要修正"))</f>
        <v/>
      </c>
    </row>
    <row r="134" spans="1:17" ht="19.899999999999999" customHeight="1" x14ac:dyDescent="0.4">
      <c r="D134" s="23"/>
      <c r="E134" s="24"/>
      <c r="F134" s="24"/>
      <c r="G134" s="24"/>
      <c r="H134" s="31" t="s">
        <v>76</v>
      </c>
      <c r="I134" s="31"/>
      <c r="J134" s="31"/>
      <c r="K134" s="31"/>
      <c r="L134" s="31"/>
      <c r="M134" s="32" t="b">
        <v>0</v>
      </c>
      <c r="Q134" s="13" t="str">
        <f>IF(P134="","",COUNTIF($P$5:P134,"要修正"))</f>
        <v/>
      </c>
    </row>
    <row r="135" spans="1:17" ht="19.899999999999999" customHeight="1" x14ac:dyDescent="0.4">
      <c r="D135" s="23"/>
      <c r="E135" s="24"/>
      <c r="F135" s="24"/>
      <c r="G135" s="24"/>
      <c r="H135" s="31"/>
      <c r="I135" s="31"/>
      <c r="J135" s="31"/>
      <c r="K135" s="31"/>
      <c r="L135" s="31"/>
      <c r="M135" s="11">
        <f>COUNTIF(M130:M134,TRUE)</f>
        <v>0</v>
      </c>
      <c r="Q135" s="13" t="str">
        <f>IF(P135="","",COUNTIF($P$5:P135,"要修正"))</f>
        <v/>
      </c>
    </row>
    <row r="136" spans="1:17" ht="30" customHeight="1" x14ac:dyDescent="0.4">
      <c r="A136" s="20"/>
      <c r="B136" s="20"/>
      <c r="C136" s="20"/>
      <c r="D136" s="21" t="s">
        <v>77</v>
      </c>
      <c r="E136" s="22"/>
      <c r="F136" s="22"/>
      <c r="G136" s="72" t="s">
        <v>78</v>
      </c>
      <c r="H136" s="72"/>
      <c r="I136" s="72"/>
      <c r="J136" s="72"/>
      <c r="K136" s="72"/>
      <c r="L136" s="72"/>
      <c r="M136" s="11"/>
      <c r="N136" s="12" t="s">
        <v>4</v>
      </c>
      <c r="O136" s="12" t="str">
        <f>IF(G138="","不適","適")</f>
        <v>不適</v>
      </c>
      <c r="P136" s="12" t="str">
        <f>IF(AND(N136="要",O136="不適"),"要修正","完了")</f>
        <v>要修正</v>
      </c>
      <c r="Q136" s="13">
        <f>IF(P136="","",COUNTIF($P$5:P136,"要修正"))</f>
        <v>13</v>
      </c>
    </row>
    <row r="137" spans="1:17" ht="10.15" customHeight="1" x14ac:dyDescent="0.4">
      <c r="D137" s="23"/>
      <c r="E137" s="24"/>
      <c r="F137" s="24"/>
      <c r="M137" s="11"/>
      <c r="Q137" s="13" t="str">
        <f>IF(P137="","",COUNTIF($P$5:P137,"要修正"))</f>
        <v/>
      </c>
    </row>
    <row r="138" spans="1:17" ht="19.899999999999999" customHeight="1" x14ac:dyDescent="0.4">
      <c r="C138" s="10"/>
      <c r="D138" s="26"/>
      <c r="E138" s="27" t="s">
        <v>79</v>
      </c>
      <c r="F138" s="24"/>
      <c r="G138" s="75"/>
      <c r="H138" s="77"/>
      <c r="M138" s="11"/>
      <c r="Q138" s="13" t="str">
        <f>IF(P138="","",COUNTIF($P$5:P138,"要修正"))</f>
        <v/>
      </c>
    </row>
    <row r="139" spans="1:17" ht="19.899999999999999" customHeight="1" x14ac:dyDescent="0.4">
      <c r="C139" s="10"/>
      <c r="D139" s="26"/>
      <c r="E139" s="27"/>
      <c r="F139" s="24"/>
      <c r="G139" s="45"/>
      <c r="H139" s="45"/>
      <c r="M139" s="11"/>
      <c r="Q139" s="13" t="str">
        <f>IF(P139="","",COUNTIF($P$5:P139,"要修正"))</f>
        <v/>
      </c>
    </row>
    <row r="140" spans="1:17" ht="30" customHeight="1" x14ac:dyDescent="0.4">
      <c r="A140" s="20"/>
      <c r="B140" s="20"/>
      <c r="C140" s="20"/>
      <c r="D140" s="21" t="s">
        <v>116</v>
      </c>
      <c r="E140" s="22"/>
      <c r="F140" s="22"/>
      <c r="G140" s="71" t="s">
        <v>146</v>
      </c>
      <c r="H140" s="72"/>
      <c r="I140" s="72"/>
      <c r="J140" s="72"/>
      <c r="K140" s="72"/>
      <c r="L140" s="72"/>
      <c r="M140" s="11"/>
      <c r="N140" s="12" t="s">
        <v>4</v>
      </c>
      <c r="O140" s="12" t="str">
        <f>IF(G138="1-3年",IF(K165="","不適","適"),IF(G138="3年以上",IF(K151="","不適","適"),"不適"))</f>
        <v>不適</v>
      </c>
      <c r="P140" s="12" t="str">
        <f>IF(AND(N140="要",O140="不適"),"要修正","完了")</f>
        <v>要修正</v>
      </c>
      <c r="Q140" s="13">
        <f>IF(P140="","",COUNTIF($P$5:P140,"要修正"))</f>
        <v>14</v>
      </c>
    </row>
    <row r="141" spans="1:17" ht="10.15" customHeight="1" x14ac:dyDescent="0.4">
      <c r="D141" s="23"/>
      <c r="E141" s="24"/>
      <c r="F141" s="24"/>
      <c r="G141" s="24"/>
      <c r="M141" s="11"/>
      <c r="Q141" s="13" t="str">
        <f>IF(P141="","",COUNTIF($P$5:P141,"要修正"))</f>
        <v/>
      </c>
    </row>
    <row r="142" spans="1:17" ht="10.5" customHeight="1" x14ac:dyDescent="0.4">
      <c r="D142" s="23"/>
      <c r="E142" s="8"/>
      <c r="F142" s="24"/>
      <c r="G142" s="25" t="s">
        <v>80</v>
      </c>
      <c r="H142" s="25" t="s">
        <v>147</v>
      </c>
      <c r="I142" s="25" t="s">
        <v>148</v>
      </c>
      <c r="J142" s="25" t="s">
        <v>144</v>
      </c>
      <c r="K142" s="25" t="s">
        <v>145</v>
      </c>
      <c r="M142" s="11"/>
      <c r="Q142" s="13" t="str">
        <f>IF(P142="","",COUNTIF($P$5:P142,"要修正"))</f>
        <v/>
      </c>
    </row>
    <row r="143" spans="1:17" ht="16.5" x14ac:dyDescent="0.4">
      <c r="D143" s="23"/>
      <c r="E143" s="8"/>
      <c r="F143" s="24"/>
      <c r="G143" s="25"/>
      <c r="H143" s="55" t="s">
        <v>149</v>
      </c>
      <c r="I143" s="55" t="s">
        <v>150</v>
      </c>
      <c r="J143" s="55" t="s">
        <v>153</v>
      </c>
      <c r="K143" s="56" t="s">
        <v>154</v>
      </c>
      <c r="M143" s="11"/>
      <c r="Q143" s="13" t="str">
        <f>IF(P143="","",COUNTIF($P$5:P143,"要修正"))</f>
        <v/>
      </c>
    </row>
    <row r="144" spans="1:17" ht="16.5" x14ac:dyDescent="0.4">
      <c r="D144" s="23"/>
      <c r="E144" s="8"/>
      <c r="F144" s="24"/>
      <c r="G144" s="25"/>
      <c r="H144" s="55" t="s">
        <v>151</v>
      </c>
      <c r="I144" s="55" t="s">
        <v>152</v>
      </c>
      <c r="J144" s="55" t="s">
        <v>155</v>
      </c>
      <c r="K144" s="56" t="s">
        <v>156</v>
      </c>
      <c r="M144" s="11"/>
      <c r="Q144" s="13" t="str">
        <f>IF(P144="","",COUNTIF($P$5:P144,"要修正"))</f>
        <v/>
      </c>
    </row>
    <row r="145" spans="3:17" ht="10.5" customHeight="1" x14ac:dyDescent="0.4">
      <c r="D145" s="23"/>
      <c r="E145" s="8"/>
      <c r="F145" s="24"/>
      <c r="G145" s="25"/>
      <c r="M145" s="11"/>
      <c r="Q145" s="13" t="str">
        <f>IF(P145="","",COUNTIF($P$5:P145,"要修正"))</f>
        <v/>
      </c>
    </row>
    <row r="146" spans="3:17" ht="19.899999999999999" customHeight="1" x14ac:dyDescent="0.4">
      <c r="D146" s="23"/>
      <c r="E146" s="24"/>
      <c r="F146" s="24"/>
      <c r="H146" s="8" t="s">
        <v>142</v>
      </c>
      <c r="I146" s="8" t="s">
        <v>143</v>
      </c>
      <c r="J146" s="8" t="s">
        <v>144</v>
      </c>
      <c r="K146" s="8" t="s">
        <v>145</v>
      </c>
      <c r="M146" s="11"/>
      <c r="Q146" s="13" t="str">
        <f>IF(P146="","",COUNTIF($P$5:P146,"要修正"))</f>
        <v/>
      </c>
    </row>
    <row r="147" spans="3:17" ht="35.25" customHeight="1" x14ac:dyDescent="0.4">
      <c r="C147" s="10"/>
      <c r="D147" s="23"/>
      <c r="E147" s="27"/>
      <c r="F147" s="24"/>
      <c r="G147" s="57" t="s">
        <v>81</v>
      </c>
      <c r="H147" s="67"/>
      <c r="I147" s="58"/>
      <c r="J147" s="58"/>
      <c r="K147" s="58"/>
      <c r="L147" s="35"/>
      <c r="M147" s="11"/>
      <c r="Q147" s="13" t="str">
        <f>IF(P147="","",COUNTIF($P$5:P147,"要修正"))</f>
        <v/>
      </c>
    </row>
    <row r="148" spans="3:17" ht="19.899999999999999" customHeight="1" x14ac:dyDescent="0.4">
      <c r="D148" s="23"/>
      <c r="E148" s="24"/>
      <c r="F148" s="24"/>
      <c r="M148" s="11"/>
      <c r="Q148" s="13" t="str">
        <f>IF(P148="","",COUNTIF($P$5:P148,"要修正"))</f>
        <v/>
      </c>
    </row>
    <row r="149" spans="3:17" ht="40.15" customHeight="1" x14ac:dyDescent="0.4">
      <c r="C149" s="10"/>
      <c r="D149" s="23"/>
      <c r="E149" s="27"/>
      <c r="F149" s="24"/>
      <c r="G149" s="57" t="s">
        <v>82</v>
      </c>
      <c r="H149" s="67"/>
      <c r="I149" s="58"/>
      <c r="J149" s="58"/>
      <c r="K149" s="58"/>
      <c r="L149" s="35"/>
      <c r="M149" s="11"/>
      <c r="Q149" s="13" t="str">
        <f>IF(P149="","",COUNTIF($P$5:P149,"要修正"))</f>
        <v/>
      </c>
    </row>
    <row r="150" spans="3:17" ht="19.899999999999999" customHeight="1" x14ac:dyDescent="0.4">
      <c r="D150" s="23"/>
      <c r="E150" s="24"/>
      <c r="F150" s="24"/>
      <c r="M150" s="11"/>
      <c r="Q150" s="13" t="str">
        <f>IF(P150="","",COUNTIF($P$5:P150,"要修正"))</f>
        <v/>
      </c>
    </row>
    <row r="151" spans="3:17" ht="40.15" customHeight="1" x14ac:dyDescent="0.4">
      <c r="C151" s="10"/>
      <c r="D151" s="23"/>
      <c r="E151" s="27"/>
      <c r="F151" s="24"/>
      <c r="G151" s="8" t="s">
        <v>83</v>
      </c>
      <c r="H151" s="67"/>
      <c r="I151" s="58"/>
      <c r="J151" s="58"/>
      <c r="K151" s="58"/>
      <c r="L151" s="35"/>
      <c r="M151" s="11"/>
      <c r="Q151" s="13" t="str">
        <f>IF(P151="","",COUNTIF($P$5:P151,"要修正"))</f>
        <v/>
      </c>
    </row>
    <row r="152" spans="3:17" ht="19.899999999999999" customHeight="1" x14ac:dyDescent="0.4">
      <c r="D152" s="23"/>
      <c r="E152" s="24"/>
      <c r="F152" s="24"/>
      <c r="M152" s="11"/>
      <c r="Q152" s="13" t="str">
        <f>IF(P152="","",COUNTIF($P$5:P152,"要修正"))</f>
        <v/>
      </c>
    </row>
    <row r="153" spans="3:17" ht="40.15" customHeight="1" x14ac:dyDescent="0.4">
      <c r="C153" s="10"/>
      <c r="D153" s="23"/>
      <c r="E153" s="27"/>
      <c r="F153" s="24"/>
      <c r="G153" s="8" t="s">
        <v>84</v>
      </c>
      <c r="H153" s="67"/>
      <c r="I153" s="58"/>
      <c r="J153" s="58"/>
      <c r="K153" s="58"/>
      <c r="L153" s="35"/>
      <c r="M153" s="11"/>
      <c r="Q153" s="13" t="str">
        <f>IF(P153="","",COUNTIF($P$5:P153,"要修正"))</f>
        <v/>
      </c>
    </row>
    <row r="154" spans="3:17" ht="19.899999999999999" customHeight="1" x14ac:dyDescent="0.4">
      <c r="D154" s="23"/>
      <c r="E154" s="24"/>
      <c r="F154" s="24"/>
      <c r="M154" s="11"/>
      <c r="Q154" s="13" t="str">
        <f>IF(P154="","",COUNTIF($P$5:P154,"要修正"))</f>
        <v/>
      </c>
    </row>
    <row r="155" spans="3:17" ht="40.15" customHeight="1" x14ac:dyDescent="0.4">
      <c r="C155" s="10"/>
      <c r="D155" s="23"/>
      <c r="E155" s="27"/>
      <c r="F155" s="24"/>
      <c r="G155" s="8" t="s">
        <v>85</v>
      </c>
      <c r="H155" s="67"/>
      <c r="I155" s="58"/>
      <c r="J155" s="58"/>
      <c r="K155" s="58"/>
      <c r="L155" s="35"/>
      <c r="M155" s="11"/>
      <c r="Q155" s="13" t="str">
        <f>IF(P155="","",COUNTIF($P$5:P155,"要修正"))</f>
        <v/>
      </c>
    </row>
    <row r="156" spans="3:17" ht="19.899999999999999" customHeight="1" x14ac:dyDescent="0.4">
      <c r="D156" s="23"/>
      <c r="E156" s="24"/>
      <c r="F156" s="24"/>
      <c r="M156" s="11"/>
      <c r="Q156" s="13" t="str">
        <f>IF(P156="","",COUNTIF($P$5:P156,"要修正"))</f>
        <v/>
      </c>
    </row>
    <row r="157" spans="3:17" ht="40.15" customHeight="1" x14ac:dyDescent="0.4">
      <c r="C157" s="10"/>
      <c r="D157" s="23"/>
      <c r="E157" s="27"/>
      <c r="F157" s="24"/>
      <c r="G157" s="8" t="s">
        <v>86</v>
      </c>
      <c r="H157" s="67"/>
      <c r="I157" s="58"/>
      <c r="J157" s="58"/>
      <c r="K157" s="58"/>
      <c r="L157" s="35"/>
      <c r="M157" s="11"/>
      <c r="Q157" s="13" t="str">
        <f>IF(P157="","",COUNTIF($P$5:P157,"要修正"))</f>
        <v/>
      </c>
    </row>
    <row r="158" spans="3:17" ht="19.899999999999999" customHeight="1" x14ac:dyDescent="0.4">
      <c r="D158" s="23"/>
      <c r="E158" s="24"/>
      <c r="F158" s="24"/>
      <c r="M158" s="11"/>
      <c r="Q158" s="13" t="str">
        <f>IF(P158="","",COUNTIF($P$5:P158,"要修正"))</f>
        <v/>
      </c>
    </row>
    <row r="159" spans="3:17" ht="40.15" customHeight="1" x14ac:dyDescent="0.4">
      <c r="C159" s="10"/>
      <c r="D159" s="23"/>
      <c r="E159" s="27"/>
      <c r="F159" s="24"/>
      <c r="G159" s="8" t="s">
        <v>87</v>
      </c>
      <c r="H159" s="67"/>
      <c r="I159" s="58"/>
      <c r="J159" s="58"/>
      <c r="K159" s="58"/>
      <c r="L159" s="35"/>
      <c r="M159" s="11"/>
      <c r="Q159" s="13" t="str">
        <f>IF(P159="","",COUNTIF($P$5:P159,"要修正"))</f>
        <v/>
      </c>
    </row>
    <row r="160" spans="3:17" ht="19.899999999999999" customHeight="1" x14ac:dyDescent="0.4">
      <c r="D160" s="23"/>
      <c r="E160" s="24"/>
      <c r="F160" s="24"/>
      <c r="M160" s="11"/>
      <c r="Q160" s="13" t="str">
        <f>IF(P160="","",COUNTIF($P$5:P160,"要修正"))</f>
        <v/>
      </c>
    </row>
    <row r="161" spans="1:17" ht="40.15" customHeight="1" x14ac:dyDescent="0.4">
      <c r="C161" s="10"/>
      <c r="D161" s="23"/>
      <c r="E161" s="27"/>
      <c r="F161" s="24"/>
      <c r="G161" s="8" t="s">
        <v>88</v>
      </c>
      <c r="H161" s="67"/>
      <c r="I161" s="58"/>
      <c r="J161" s="58"/>
      <c r="K161" s="58"/>
      <c r="L161" s="35"/>
      <c r="M161" s="11"/>
      <c r="Q161" s="13" t="str">
        <f>IF(P161="","",COUNTIF($P$5:P161,"要修正"))</f>
        <v/>
      </c>
    </row>
    <row r="162" spans="1:17" ht="19.899999999999999" customHeight="1" x14ac:dyDescent="0.4">
      <c r="D162" s="23"/>
      <c r="E162" s="24"/>
      <c r="F162" s="24"/>
      <c r="M162" s="11"/>
      <c r="Q162" s="13" t="str">
        <f>IF(P162="","",COUNTIF($P$5:P162,"要修正"))</f>
        <v/>
      </c>
    </row>
    <row r="163" spans="1:17" ht="40.15" customHeight="1" x14ac:dyDescent="0.4">
      <c r="C163" s="10"/>
      <c r="D163" s="23"/>
      <c r="E163" s="27"/>
      <c r="F163" s="24"/>
      <c r="G163" s="8" t="s">
        <v>89</v>
      </c>
      <c r="H163" s="67"/>
      <c r="I163" s="58"/>
      <c r="J163" s="58"/>
      <c r="K163" s="58"/>
      <c r="L163" s="35"/>
      <c r="M163" s="11"/>
      <c r="Q163" s="13" t="str">
        <f>IF(P163="","",COUNTIF($P$5:P163,"要修正"))</f>
        <v/>
      </c>
    </row>
    <row r="164" spans="1:17" ht="19.899999999999999" customHeight="1" x14ac:dyDescent="0.4">
      <c r="D164" s="23"/>
      <c r="E164" s="24"/>
      <c r="F164" s="24"/>
      <c r="M164" s="11"/>
      <c r="Q164" s="13" t="str">
        <f>IF(P164="","",COUNTIF($P$5:P164,"要修正"))</f>
        <v/>
      </c>
    </row>
    <row r="165" spans="1:17" ht="40.15" customHeight="1" x14ac:dyDescent="0.4">
      <c r="C165" s="10"/>
      <c r="D165" s="23"/>
      <c r="E165" s="27"/>
      <c r="F165" s="24"/>
      <c r="G165" s="8" t="s">
        <v>90</v>
      </c>
      <c r="H165" s="67"/>
      <c r="I165" s="58"/>
      <c r="J165" s="58"/>
      <c r="K165" s="58"/>
      <c r="L165" s="35"/>
      <c r="M165" s="11"/>
      <c r="Q165" s="13" t="str">
        <f>IF(P165="","",COUNTIF($P$5:P165,"要修正"))</f>
        <v/>
      </c>
    </row>
    <row r="166" spans="1:17" ht="19.899999999999999" customHeight="1" x14ac:dyDescent="0.4">
      <c r="C166" s="10"/>
      <c r="D166" s="26"/>
      <c r="E166" s="27"/>
      <c r="F166" s="24"/>
      <c r="G166" s="45"/>
      <c r="H166" s="45"/>
      <c r="M166" s="11"/>
      <c r="Q166" s="13" t="str">
        <f>IF(P166="","",COUNTIF($P$5:P166,"要修正"))</f>
        <v/>
      </c>
    </row>
    <row r="167" spans="1:17" ht="30" customHeight="1" x14ac:dyDescent="0.4">
      <c r="A167" s="20"/>
      <c r="B167" s="20"/>
      <c r="C167" s="20"/>
      <c r="D167" s="21" t="s">
        <v>188</v>
      </c>
      <c r="E167" s="22"/>
      <c r="F167" s="22"/>
      <c r="G167" s="72" t="s">
        <v>194</v>
      </c>
      <c r="H167" s="72"/>
      <c r="I167" s="72"/>
      <c r="J167" s="72"/>
      <c r="K167" s="72"/>
      <c r="L167" s="72"/>
      <c r="M167" s="11"/>
      <c r="N167" s="37" t="s">
        <v>4</v>
      </c>
      <c r="O167" s="37" t="str">
        <f>IF((M172=0),"不適","適")</f>
        <v>不適</v>
      </c>
      <c r="P167" s="37" t="str">
        <f>IF(AND(N167="要",O167="不適"),"要修正","完了")</f>
        <v>要修正</v>
      </c>
      <c r="Q167" s="13">
        <f>IF(P167="","",COUNTIF($P$5:P167,"要修正"))</f>
        <v>15</v>
      </c>
    </row>
    <row r="168" spans="1:17" ht="10.15" customHeight="1" x14ac:dyDescent="0.4">
      <c r="D168" s="23"/>
      <c r="E168" s="24"/>
      <c r="F168" s="24"/>
      <c r="M168" s="11"/>
      <c r="Q168" s="13" t="str">
        <f>IF(P168="","",COUNTIF($P$5:P168,"要修正"))</f>
        <v/>
      </c>
    </row>
    <row r="169" spans="1:17" ht="19.899999999999999" customHeight="1" x14ac:dyDescent="0.4">
      <c r="D169" s="23"/>
      <c r="E169" s="24"/>
      <c r="F169" s="24"/>
      <c r="G169" s="24"/>
      <c r="H169" s="31" t="s">
        <v>189</v>
      </c>
      <c r="I169" s="31"/>
      <c r="J169" s="31"/>
      <c r="K169" s="31"/>
      <c r="L169" s="31"/>
      <c r="M169" s="32" t="b">
        <v>0</v>
      </c>
      <c r="Q169" s="13" t="str">
        <f>IF(P169="","",COUNTIF($P$5:P169,"要修正"))</f>
        <v/>
      </c>
    </row>
    <row r="170" spans="1:17" ht="19.899999999999999" customHeight="1" x14ac:dyDescent="0.4">
      <c r="D170" s="23"/>
      <c r="E170" s="24"/>
      <c r="F170" s="24"/>
      <c r="G170" s="24"/>
      <c r="H170" s="31" t="s">
        <v>190</v>
      </c>
      <c r="I170" s="31"/>
      <c r="J170" s="31"/>
      <c r="K170" s="31"/>
      <c r="L170" s="31"/>
      <c r="M170" s="32" t="b">
        <v>0</v>
      </c>
      <c r="Q170" s="13" t="str">
        <f>IF(P170="","",COUNTIF($P$5:P170,"要修正"))</f>
        <v/>
      </c>
    </row>
    <row r="171" spans="1:17" ht="19.899999999999999" customHeight="1" x14ac:dyDescent="0.4">
      <c r="D171" s="23"/>
      <c r="E171" s="24"/>
      <c r="F171" s="24"/>
      <c r="G171" s="24"/>
      <c r="H171" s="31" t="s">
        <v>195</v>
      </c>
      <c r="I171" s="31"/>
      <c r="J171" s="31"/>
      <c r="K171" s="31"/>
      <c r="L171" s="31"/>
      <c r="M171" s="32" t="b">
        <v>0</v>
      </c>
      <c r="Q171" s="13" t="str">
        <f>IF(P171="","",COUNTIF($P$5:P171,"要修正"))</f>
        <v/>
      </c>
    </row>
    <row r="172" spans="1:17" ht="19.899999999999999" customHeight="1" x14ac:dyDescent="0.4">
      <c r="C172" s="10"/>
      <c r="D172" s="26"/>
      <c r="E172" s="27"/>
      <c r="F172" s="24"/>
      <c r="G172" s="45"/>
      <c r="H172" s="45"/>
      <c r="M172" s="11">
        <f>COUNTIF(M169:M171,TRUE)</f>
        <v>0</v>
      </c>
      <c r="Q172" s="13" t="str">
        <f>IF(P172="","",COUNTIF($P$5:P172,"要修正"))</f>
        <v/>
      </c>
    </row>
    <row r="173" spans="1:17" ht="30" customHeight="1" x14ac:dyDescent="0.4">
      <c r="A173" s="20"/>
      <c r="B173" s="20"/>
      <c r="C173" s="20"/>
      <c r="D173" s="21" t="s">
        <v>198</v>
      </c>
      <c r="E173" s="22"/>
      <c r="F173" s="22"/>
      <c r="G173" s="72" t="s">
        <v>220</v>
      </c>
      <c r="H173" s="72"/>
      <c r="I173" s="72"/>
      <c r="J173" s="72"/>
      <c r="K173" s="72"/>
      <c r="L173" s="72"/>
      <c r="M173" s="11"/>
      <c r="N173" s="12" t="s">
        <v>4</v>
      </c>
      <c r="O173" s="12" t="str">
        <f>IF(G178="","不適","適")</f>
        <v>不適</v>
      </c>
      <c r="P173" s="12" t="str">
        <f>IF(AND(N173="要",O173="不適"),"要修正","完了")</f>
        <v>要修正</v>
      </c>
      <c r="Q173" s="13">
        <f>IF(P173="","",COUNTIF($P$5:P173,"要修正"))</f>
        <v>16</v>
      </c>
    </row>
    <row r="174" spans="1:17" ht="10.15" customHeight="1" x14ac:dyDescent="0.4">
      <c r="D174" s="23"/>
      <c r="E174" s="24"/>
      <c r="F174" s="24"/>
      <c r="M174" s="11"/>
      <c r="Q174" s="13" t="str">
        <f>IF(P174="","",COUNTIF($P$5:P174,"要修正"))</f>
        <v/>
      </c>
    </row>
    <row r="175" spans="1:17" ht="10.5" customHeight="1" x14ac:dyDescent="0.4">
      <c r="D175" s="23"/>
      <c r="E175" s="8"/>
      <c r="F175" s="24"/>
      <c r="G175" s="25" t="s">
        <v>199</v>
      </c>
      <c r="M175" s="11"/>
      <c r="Q175" s="13" t="str">
        <f>IF(P175="","",COUNTIF($P$5:P175,"要修正"))</f>
        <v/>
      </c>
    </row>
    <row r="176" spans="1:17" ht="10.5" customHeight="1" x14ac:dyDescent="0.4">
      <c r="D176" s="23"/>
      <c r="E176" s="8"/>
      <c r="F176" s="24"/>
      <c r="G176" s="25" t="s">
        <v>219</v>
      </c>
      <c r="M176" s="11"/>
    </row>
    <row r="177" spans="1:17" ht="12.75" customHeight="1" x14ac:dyDescent="0.4">
      <c r="D177" s="23"/>
      <c r="E177" s="24"/>
      <c r="F177" s="24"/>
      <c r="M177" s="11"/>
      <c r="Q177" s="13" t="str">
        <f>IF(P177="","",COUNTIF($P$5:P177,"要修正"))</f>
        <v/>
      </c>
    </row>
    <row r="178" spans="1:17" ht="40.15" customHeight="1" x14ac:dyDescent="0.4">
      <c r="C178" s="10"/>
      <c r="D178" s="23"/>
      <c r="E178" s="27"/>
      <c r="F178" s="24"/>
      <c r="G178" s="75"/>
      <c r="H178" s="76"/>
      <c r="I178" s="76"/>
      <c r="J178" s="76"/>
      <c r="K178" s="77"/>
      <c r="L178" s="35"/>
      <c r="M178" s="11"/>
      <c r="Q178" s="13" t="str">
        <f>IF(P178="","",COUNTIF($P$5:P178,"要修正"))</f>
        <v/>
      </c>
    </row>
    <row r="179" spans="1:17" s="14" customFormat="1" ht="49.9" customHeight="1" x14ac:dyDescent="0.4">
      <c r="B179" s="15"/>
      <c r="C179" s="16" t="s">
        <v>91</v>
      </c>
      <c r="D179" s="29"/>
      <c r="E179" s="30"/>
      <c r="F179" s="30"/>
      <c r="G179" s="8"/>
      <c r="H179" s="8"/>
      <c r="I179" s="8"/>
      <c r="J179" s="8"/>
      <c r="K179" s="8"/>
      <c r="M179" s="11"/>
      <c r="N179" s="12"/>
      <c r="O179" s="12"/>
      <c r="P179" s="12"/>
      <c r="Q179" s="13" t="str">
        <f>IF(P179="","",COUNTIF($P$5:P179,"要修正"))</f>
        <v/>
      </c>
    </row>
    <row r="180" spans="1:17" ht="30" customHeight="1" x14ac:dyDescent="0.4">
      <c r="D180" s="52" t="s">
        <v>92</v>
      </c>
      <c r="E180" s="53"/>
      <c r="F180" s="53"/>
      <c r="G180" s="73" t="s">
        <v>93</v>
      </c>
      <c r="H180" s="74"/>
      <c r="I180" s="74"/>
      <c r="J180" s="74"/>
      <c r="K180" s="74"/>
      <c r="L180" s="74"/>
      <c r="M180" s="11"/>
      <c r="Q180" s="13" t="str">
        <f>IF(P180="","",COUNTIF($P$5:P180,"要修正"))</f>
        <v/>
      </c>
    </row>
    <row r="181" spans="1:17" ht="10.15" customHeight="1" x14ac:dyDescent="0.4">
      <c r="D181" s="23"/>
      <c r="E181" s="24"/>
      <c r="F181" s="24"/>
      <c r="G181" s="24"/>
      <c r="H181" s="31"/>
      <c r="I181" s="31"/>
      <c r="J181" s="31"/>
      <c r="K181" s="31"/>
      <c r="L181" s="31"/>
      <c r="M181" s="11"/>
      <c r="Q181" s="13" t="str">
        <f>IF(P181="","",COUNTIF($P$5:P181,"要修正"))</f>
        <v/>
      </c>
    </row>
    <row r="182" spans="1:17" ht="19.899999999999999" customHeight="1" x14ac:dyDescent="0.4">
      <c r="D182" s="23"/>
      <c r="E182" s="24"/>
      <c r="F182" s="24"/>
      <c r="G182" s="8" t="s">
        <v>44</v>
      </c>
      <c r="M182" s="11"/>
      <c r="Q182" s="13" t="str">
        <f>IF(P182="","",COUNTIF($P$5:P182,"要修正"))</f>
        <v/>
      </c>
    </row>
    <row r="183" spans="1:17" ht="40.15" customHeight="1" x14ac:dyDescent="0.4">
      <c r="C183" s="10"/>
      <c r="D183" s="23"/>
      <c r="E183" s="27"/>
      <c r="F183" s="24"/>
      <c r="G183" s="75"/>
      <c r="H183" s="76"/>
      <c r="I183" s="76"/>
      <c r="J183" s="76"/>
      <c r="K183" s="77"/>
      <c r="L183" s="35"/>
      <c r="M183" s="11"/>
      <c r="Q183" s="13" t="str">
        <f>IF(P183="","",COUNTIF($P$5:P183,"要修正"))</f>
        <v/>
      </c>
    </row>
    <row r="184" spans="1:17" ht="19.899999999999999" customHeight="1" x14ac:dyDescent="0.4">
      <c r="C184" s="10"/>
      <c r="D184" s="23"/>
      <c r="F184" s="24"/>
      <c r="L184" s="35"/>
      <c r="M184" s="11"/>
    </row>
    <row r="185" spans="1:17" s="37" customFormat="1" ht="19.899999999999999" customHeight="1" x14ac:dyDescent="0.4">
      <c r="A185" s="8"/>
      <c r="B185" s="8"/>
      <c r="C185" s="10"/>
      <c r="D185" s="23"/>
      <c r="E185" s="10"/>
      <c r="F185" s="24"/>
      <c r="G185" s="8"/>
      <c r="H185" s="8"/>
      <c r="I185" s="8"/>
      <c r="J185" s="8"/>
      <c r="K185" s="8"/>
      <c r="L185" s="35"/>
      <c r="M185" s="11"/>
      <c r="N185" s="12"/>
      <c r="O185" s="12"/>
      <c r="P185" s="12"/>
      <c r="Q185" s="13"/>
    </row>
    <row r="186" spans="1:17" s="37" customFormat="1" ht="19.899999999999999" customHeight="1" x14ac:dyDescent="0.4">
      <c r="A186" s="8"/>
      <c r="B186" s="8"/>
      <c r="C186" s="10"/>
      <c r="D186" s="23"/>
      <c r="E186" s="10"/>
      <c r="F186" s="24"/>
      <c r="G186" s="38" t="s">
        <v>94</v>
      </c>
      <c r="H186" s="8"/>
      <c r="I186" s="38" t="str">
        <f>IF(H190="","完了","未完了")</f>
        <v>未完了</v>
      </c>
      <c r="J186" s="38"/>
      <c r="K186" s="8"/>
      <c r="L186" s="35"/>
      <c r="M186" s="11"/>
      <c r="N186" s="12"/>
      <c r="O186" s="12"/>
      <c r="P186" s="12"/>
      <c r="Q186" s="13"/>
    </row>
    <row r="187" spans="1:17" s="37" customFormat="1" ht="19.899999999999999" customHeight="1" x14ac:dyDescent="0.4">
      <c r="A187" s="8"/>
      <c r="B187" s="8"/>
      <c r="C187" s="10"/>
      <c r="D187" s="23"/>
      <c r="E187" s="10"/>
      <c r="F187" s="24"/>
      <c r="G187" s="8"/>
      <c r="H187" s="8"/>
      <c r="I187" s="8"/>
      <c r="J187" s="8"/>
      <c r="K187" s="8"/>
      <c r="L187" s="35"/>
      <c r="M187" s="11"/>
      <c r="N187" s="12"/>
      <c r="O187" s="12"/>
      <c r="P187" s="12"/>
      <c r="Q187" s="13"/>
    </row>
    <row r="188" spans="1:17" s="37" customFormat="1" ht="19.899999999999999" customHeight="1" x14ac:dyDescent="0.4">
      <c r="A188" s="8"/>
      <c r="B188" s="8"/>
      <c r="C188" s="10"/>
      <c r="D188" s="23"/>
      <c r="E188" s="10"/>
      <c r="F188" s="24"/>
      <c r="G188" s="8" t="s">
        <v>95</v>
      </c>
      <c r="H188" s="8"/>
      <c r="I188" s="8"/>
      <c r="J188" s="8"/>
      <c r="K188" s="8"/>
      <c r="L188" s="35"/>
      <c r="M188" s="11"/>
      <c r="N188" s="12"/>
      <c r="O188" s="12"/>
      <c r="P188" s="12"/>
      <c r="Q188" s="13"/>
    </row>
    <row r="189" spans="1:17" s="37" customFormat="1" ht="19.899999999999999" customHeight="1" x14ac:dyDescent="0.4">
      <c r="A189" s="8"/>
      <c r="B189" s="8"/>
      <c r="C189" s="10"/>
      <c r="D189" s="23"/>
      <c r="E189" s="10"/>
      <c r="F189" s="24"/>
      <c r="G189" s="8" t="s">
        <v>96</v>
      </c>
      <c r="H189" s="8"/>
      <c r="I189" s="8"/>
      <c r="J189" s="8"/>
      <c r="K189" s="8"/>
      <c r="L189" s="35"/>
      <c r="M189" s="11"/>
      <c r="N189" s="12"/>
      <c r="O189" s="12"/>
      <c r="P189" s="12"/>
      <c r="Q189" s="13"/>
    </row>
    <row r="190" spans="1:17" s="37" customFormat="1" ht="19.899999999999999" customHeight="1" x14ac:dyDescent="0.4">
      <c r="A190" s="8"/>
      <c r="B190" s="8"/>
      <c r="C190" s="10"/>
      <c r="D190" s="23"/>
      <c r="E190" s="10"/>
      <c r="F190" s="24"/>
      <c r="G190" s="39">
        <v>1</v>
      </c>
      <c r="H190" s="40" t="str">
        <f>IFERROR(INDEX($D$5:$D$190,MATCH($G190,$Q$5:$Q$190,0)),"")</f>
        <v>1-1.</v>
      </c>
      <c r="I190" s="41"/>
      <c r="J190" s="10"/>
      <c r="K190" s="8"/>
      <c r="L190" s="35"/>
      <c r="M190" s="11"/>
      <c r="N190" s="12"/>
      <c r="O190" s="12"/>
      <c r="P190" s="12"/>
      <c r="Q190" s="13"/>
    </row>
    <row r="191" spans="1:17" s="37" customFormat="1" ht="19.899999999999999" customHeight="1" x14ac:dyDescent="0.4">
      <c r="A191" s="8"/>
      <c r="B191" s="8"/>
      <c r="C191" s="10"/>
      <c r="D191" s="23"/>
      <c r="E191" s="10"/>
      <c r="F191" s="24"/>
      <c r="G191" s="39">
        <v>2</v>
      </c>
      <c r="H191" s="40" t="str">
        <f>IFERROR(INDEX($D$5:$D$190,MATCH($G191,$Q$5:$Q$190,0)),"")</f>
        <v>1-2.</v>
      </c>
      <c r="I191" s="41"/>
      <c r="J191" s="10"/>
      <c r="K191" s="8"/>
      <c r="L191" s="35"/>
      <c r="M191" s="11"/>
      <c r="N191" s="12"/>
      <c r="O191" s="12"/>
      <c r="P191" s="12"/>
      <c r="Q191" s="13"/>
    </row>
    <row r="192" spans="1:17" s="37" customFormat="1" ht="19.899999999999999" customHeight="1" x14ac:dyDescent="0.4">
      <c r="A192" s="8"/>
      <c r="B192" s="8"/>
      <c r="C192" s="10"/>
      <c r="D192" s="23"/>
      <c r="E192" s="10"/>
      <c r="F192" s="24"/>
      <c r="G192" s="39">
        <v>3</v>
      </c>
      <c r="H192" s="40" t="str">
        <f>IFERROR(INDEX($D$5:$D$190,MATCH($G192,$Q$5:$Q$190,0)),"")</f>
        <v>1-3.</v>
      </c>
      <c r="I192" s="41"/>
      <c r="J192" s="10"/>
      <c r="K192" s="8"/>
      <c r="L192" s="35"/>
      <c r="M192" s="11"/>
      <c r="N192" s="12"/>
      <c r="O192" s="12"/>
      <c r="P192" s="12"/>
      <c r="Q192" s="13"/>
    </row>
    <row r="193" spans="1:17" s="37" customFormat="1" ht="19.899999999999999" customHeight="1" x14ac:dyDescent="0.4">
      <c r="A193" s="8"/>
      <c r="B193" s="8"/>
      <c r="C193" s="10"/>
      <c r="D193" s="23"/>
      <c r="E193" s="10"/>
      <c r="F193" s="24"/>
      <c r="G193" s="39">
        <v>4</v>
      </c>
      <c r="H193" s="40" t="str">
        <f>IFERROR(INDEX($D$5:$D$190,MATCH($G193,$Q$5:$Q$190,0)),"")</f>
        <v>2-1.</v>
      </c>
      <c r="I193" s="41"/>
      <c r="J193" s="10"/>
      <c r="K193" s="8"/>
      <c r="L193" s="35"/>
      <c r="M193" s="11"/>
      <c r="N193" s="12"/>
      <c r="O193" s="12"/>
      <c r="P193" s="12"/>
      <c r="Q193" s="13"/>
    </row>
    <row r="194" spans="1:17" s="37" customFormat="1" ht="19.899999999999999" customHeight="1" x14ac:dyDescent="0.4">
      <c r="A194" s="8"/>
      <c r="B194" s="8"/>
      <c r="C194" s="10"/>
      <c r="D194" s="23"/>
      <c r="E194" s="10"/>
      <c r="F194" s="24"/>
      <c r="G194" s="39">
        <v>5</v>
      </c>
      <c r="H194" s="40" t="str">
        <f>IFERROR(INDEX($D$5:$D$190,MATCH($G194,$Q$5:$Q$190,0)),"")</f>
        <v>2-2.</v>
      </c>
      <c r="I194" s="41"/>
      <c r="J194" s="10"/>
      <c r="K194" s="8"/>
      <c r="L194" s="35"/>
      <c r="M194" s="11"/>
      <c r="N194" s="12"/>
      <c r="O194" s="12"/>
      <c r="P194" s="12"/>
      <c r="Q194" s="13"/>
    </row>
  </sheetData>
  <sheetProtection algorithmName="SHA-512" hashValue="XJwjxTTh/bma5v45O3q5A0hwzJJMsg1O3NyiapWkjrnLtICwUVOCNmOTO/V0htmftrlmP/nmBEr7bpRu/c9CRA==" saltValue="TXFESWOu+/wRGTN95mrZBA==" spinCount="100000" sheet="1" objects="1" scenarios="1"/>
  <mergeCells count="34">
    <mergeCell ref="G32:H32"/>
    <mergeCell ref="G53:H53"/>
    <mergeCell ref="G93:L93"/>
    <mergeCell ref="G55:L55"/>
    <mergeCell ref="G59:H59"/>
    <mergeCell ref="G61:L61"/>
    <mergeCell ref="G34:L34"/>
    <mergeCell ref="G40:H40"/>
    <mergeCell ref="G42:L42"/>
    <mergeCell ref="G44:H44"/>
    <mergeCell ref="G46:L46"/>
    <mergeCell ref="G52:H52"/>
    <mergeCell ref="G65:H65"/>
    <mergeCell ref="G67:L67"/>
    <mergeCell ref="G17:L17"/>
    <mergeCell ref="G21:H21"/>
    <mergeCell ref="G24:L24"/>
    <mergeCell ref="G28:H28"/>
    <mergeCell ref="G30:L30"/>
    <mergeCell ref="D3:L3"/>
    <mergeCell ref="G5:L5"/>
    <mergeCell ref="G9:H9"/>
    <mergeCell ref="G11:L11"/>
    <mergeCell ref="G15:H15"/>
    <mergeCell ref="G116:L116"/>
    <mergeCell ref="G180:L180"/>
    <mergeCell ref="G183:K183"/>
    <mergeCell ref="G140:L140"/>
    <mergeCell ref="G167:L167"/>
    <mergeCell ref="G128:L128"/>
    <mergeCell ref="G136:L136"/>
    <mergeCell ref="G138:H138"/>
    <mergeCell ref="G173:L173"/>
    <mergeCell ref="G178:K178"/>
  </mergeCells>
  <phoneticPr fontId="1"/>
  <conditionalFormatting sqref="D43 F43:L43 D44:L46 D52:G54 D65:L68">
    <cfRule type="expression" dxfId="72" priority="19">
      <formula>$P43="要修正"</formula>
    </cfRule>
    <cfRule type="expression" dxfId="71" priority="20">
      <formula>$N43="不要"</formula>
    </cfRule>
    <cfRule type="expression" dxfId="70" priority="21">
      <formula>$P43="完了"</formula>
    </cfRule>
  </conditionalFormatting>
  <conditionalFormatting sqref="D118:D119 F118:L119">
    <cfRule type="expression" dxfId="69" priority="4">
      <formula>$P118="要修正"</formula>
    </cfRule>
    <cfRule type="expression" dxfId="68" priority="5">
      <formula>$N118="不要"</formula>
    </cfRule>
    <cfRule type="expression" dxfId="67" priority="6">
      <formula>$P118="完了"</formula>
    </cfRule>
  </conditionalFormatting>
  <conditionalFormatting sqref="D174:F174 H174:L174 D175:D176 F175:L176">
    <cfRule type="expression" dxfId="66" priority="1">
      <formula>$P174="要修正"</formula>
    </cfRule>
    <cfRule type="expression" dxfId="65" priority="2">
      <formula>$N174="不要"</formula>
    </cfRule>
    <cfRule type="expression" dxfId="64" priority="3">
      <formula>$P174="完了"</formula>
    </cfRule>
  </conditionalFormatting>
  <conditionalFormatting sqref="D69:G89 I69:L89">
    <cfRule type="expression" dxfId="63" priority="10">
      <formula>$P69="要修正"</formula>
    </cfRule>
    <cfRule type="expression" dxfId="62" priority="11">
      <formula>$N69="不要"</formula>
    </cfRule>
    <cfRule type="expression" dxfId="61" priority="12">
      <formula>$P69="完了"</formula>
    </cfRule>
  </conditionalFormatting>
  <conditionalFormatting sqref="D1:L2 D3 D4:L5 D6:F6 H6:L6 D7:D8 F7:L8 D9:L11 D12:F12 H12:L12 D13:D14 F13:L14 D15:L17 D18:F18 H18:L18 D19:D20 F19:L20 D21:L24 D25:F25 H25:L25 D26 F26:L26 D27:F27 H27:L27 D28:L30 D31 F31:L31 D32:L34 D35:D39 F35:L39 D40:L42 D47:D51 F47:L51 D90:L117 D120:L136 D137:F137 H137:L137 D138:L141 D142:D145 F142:L145 D146:L146 D147:G147 I147:L147 D148:L148 D149:G149 I149:L149 D150:L150 I151:K151 D151:G165 L151:L165 H152:K152 I153:K153 H154:K154 I155:K155 H156:K156 I157:K157 H158:K158 I159:K159 H160:K160 I161:K161 H162:K162 I163:K163 H164:K164 I165:K165 D166:L167 D168:F168 H168:L168 D169:L173 D177:L1048576">
    <cfRule type="expression" dxfId="60" priority="34">
      <formula>$N1="不要"</formula>
    </cfRule>
    <cfRule type="expression" dxfId="59" priority="35">
      <formula>$P1="完了"</formula>
    </cfRule>
  </conditionalFormatting>
  <conditionalFormatting sqref="D55:L55 D56:F56 H56:L56 D57:D58 F57:L58 D59:L61 D62:F62 H62:L62 D63:D64 F63:L64">
    <cfRule type="expression" dxfId="58" priority="13">
      <formula>$P55="要修正"</formula>
    </cfRule>
    <cfRule type="expression" dxfId="57" priority="14">
      <formula>$N55="不要"</formula>
    </cfRule>
    <cfRule type="expression" dxfId="56" priority="15">
      <formula>$P55="完了"</formula>
    </cfRule>
  </conditionalFormatting>
  <conditionalFormatting sqref="F35:L39 D1:L2 D3 D4:L5 D6:F6 H6:L6 D7:D8 F7:L8 D9:L11 D12:F12 H12:L12 D13:D14 F13:L14 D15:L17 D18:F18 H18:L18 D19:D20 F19:L20 D21:L24 D25:F25 H25:L25 D26 F26:L26 D27:F27 H27:L27 D28:L30 D31 F31:L31 D32:L34 D35:D39 D40:L42 D47:D51 F47:L51 D90:L117 D120:L136 D137:F137 H137:L137 D138:L141 D142:D145 F142:L145 D146:L146 D147:G147 I147:L147 D148:L148 D149:G149 I149:L149 D150:L150 I151:K151 D151:G165 L151:L165 H152:K152 I153:K153 H154:K154 I155:K155 H156:K156 I157:K157 H158:K158 I159:K159 H160:K160 I161:K161 H162:K162 I163:K163 H164:K164 I165:K165 D166:L167 D168:F168 H168:L168 D169:L173 D177:L1048576">
    <cfRule type="expression" dxfId="55" priority="33">
      <formula>$P1="要修正"</formula>
    </cfRule>
  </conditionalFormatting>
  <conditionalFormatting sqref="G36:G39">
    <cfRule type="expression" dxfId="54" priority="22">
      <formula>$P36="要修正"</formula>
    </cfRule>
    <cfRule type="expression" dxfId="53" priority="23">
      <formula>$N36="不要"</formula>
    </cfRule>
    <cfRule type="expression" dxfId="52" priority="24">
      <formula>$P36="完了"</formula>
    </cfRule>
  </conditionalFormatting>
  <conditionalFormatting sqref="I186:J186">
    <cfRule type="expression" dxfId="51" priority="31">
      <formula>$I$186="未完了"</formula>
    </cfRule>
    <cfRule type="expression" dxfId="50" priority="32">
      <formula>$I$186="完了"</formula>
    </cfRule>
  </conditionalFormatting>
  <conditionalFormatting sqref="J52:L54">
    <cfRule type="expression" dxfId="49" priority="16">
      <formula>$P52="要修正"</formula>
    </cfRule>
    <cfRule type="expression" dxfId="48" priority="17">
      <formula>$N52="不要"</formula>
    </cfRule>
    <cfRule type="expression" dxfId="47" priority="18">
      <formula>$P52="完了"</formula>
    </cfRule>
  </conditionalFormatting>
  <dataValidations count="4">
    <dataValidation type="list" allowBlank="1" showInputMessage="1" showErrorMessage="1" sqref="G32:H32" xr:uid="{A8480E50-13AB-47D3-808B-0517D4503E8D}">
      <formula1>"現地,オンライン,どちらも可"</formula1>
    </dataValidation>
    <dataValidation type="list" allowBlank="1" showInputMessage="1" showErrorMessage="1" sqref="G28:H28" xr:uid="{0C1A74AB-3B98-4B67-B727-6A0A36EAD09C}">
      <formula1>"プロジェクト実践型,DXツール導入型,どちらも可"</formula1>
    </dataValidation>
    <dataValidation type="list" allowBlank="1" showInputMessage="1" showErrorMessage="1" sqref="G44:H44" xr:uid="{F41386E8-499E-4533-9450-FE5FCC975B3F}">
      <formula1>"限られている,限られていない（通年可）"</formula1>
    </dataValidation>
    <dataValidation type="list" allowBlank="1" showInputMessage="1" showErrorMessage="1" sqref="G138:H139 G166:H166 G172" xr:uid="{6DBCC251-B8F0-4BAA-93A2-BE4616094223}">
      <formula1>"1-3年,3年以上"</formula1>
    </dataValidation>
  </dataValidations>
  <pageMargins left="0.7" right="0.7" top="0.75" bottom="0.75" header="0.3" footer="0.3"/>
  <pageSetup paperSize="9" scale="44" fitToHeight="0" orientation="portrait" r:id="rId1"/>
  <rowBreaks count="2" manualBreakCount="2">
    <brk id="65" max="17" man="1"/>
    <brk id="139"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6</xdr:col>
                    <xdr:colOff>38100</xdr:colOff>
                    <xdr:row>68</xdr:row>
                    <xdr:rowOff>28575</xdr:rowOff>
                  </from>
                  <to>
                    <xdr:col>6</xdr:col>
                    <xdr:colOff>238125</xdr:colOff>
                    <xdr:row>68</xdr:row>
                    <xdr:rowOff>219075</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6</xdr:col>
                    <xdr:colOff>38100</xdr:colOff>
                    <xdr:row>74</xdr:row>
                    <xdr:rowOff>47625</xdr:rowOff>
                  </from>
                  <to>
                    <xdr:col>6</xdr:col>
                    <xdr:colOff>238125</xdr:colOff>
                    <xdr:row>74</xdr:row>
                    <xdr:rowOff>238125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6</xdr:col>
                    <xdr:colOff>38100</xdr:colOff>
                    <xdr:row>77</xdr:row>
                    <xdr:rowOff>47625</xdr:rowOff>
                  </from>
                  <to>
                    <xdr:col>6</xdr:col>
                    <xdr:colOff>238125</xdr:colOff>
                    <xdr:row>77</xdr:row>
                    <xdr:rowOff>238125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6</xdr:col>
                    <xdr:colOff>38100</xdr:colOff>
                    <xdr:row>89</xdr:row>
                    <xdr:rowOff>47625</xdr:rowOff>
                  </from>
                  <to>
                    <xdr:col>6</xdr:col>
                    <xdr:colOff>238125</xdr:colOff>
                    <xdr:row>89</xdr:row>
                    <xdr:rowOff>238125</xdr:rowOff>
                  </to>
                </anchor>
              </controlPr>
            </control>
          </mc:Choice>
        </mc:AlternateContent>
        <mc:AlternateContent xmlns:mc="http://schemas.openxmlformats.org/markup-compatibility/2006">
          <mc:Choice Requires="x14">
            <control shapeId="3079" r:id="rId8" name="Group Box 7">
              <controlPr defaultSize="0" autoFill="0" autoPict="0">
                <anchor moveWithCells="1">
                  <from>
                    <xdr:col>5</xdr:col>
                    <xdr:colOff>171450</xdr:colOff>
                    <xdr:row>65</xdr:row>
                    <xdr:rowOff>0</xdr:rowOff>
                  </from>
                  <to>
                    <xdr:col>7</xdr:col>
                    <xdr:colOff>180975</xdr:colOff>
                    <xdr:row>66</xdr:row>
                    <xdr:rowOff>76200</xdr:rowOff>
                  </to>
                </anchor>
              </controlPr>
            </control>
          </mc:Choice>
        </mc:AlternateContent>
        <mc:AlternateContent xmlns:mc="http://schemas.openxmlformats.org/markup-compatibility/2006">
          <mc:Choice Requires="x14">
            <control shapeId="3080" r:id="rId9" name="Group Box 8">
              <controlPr defaultSize="0" autoFill="0" autoPict="0">
                <anchor moveWithCells="1">
                  <from>
                    <xdr:col>5</xdr:col>
                    <xdr:colOff>180975</xdr:colOff>
                    <xdr:row>65</xdr:row>
                    <xdr:rowOff>0</xdr:rowOff>
                  </from>
                  <to>
                    <xdr:col>7</xdr:col>
                    <xdr:colOff>123825</xdr:colOff>
                    <xdr:row>68</xdr:row>
                    <xdr:rowOff>47625</xdr:rowOff>
                  </to>
                </anchor>
              </controlPr>
            </control>
          </mc:Choice>
        </mc:AlternateContent>
        <mc:AlternateContent xmlns:mc="http://schemas.openxmlformats.org/markup-compatibility/2006">
          <mc:Choice Requires="x14">
            <control shapeId="3081" r:id="rId10" name="Group Box 9">
              <controlPr defaultSize="0" autoFill="0" autoPict="0">
                <anchor moveWithCells="1">
                  <from>
                    <xdr:col>5</xdr:col>
                    <xdr:colOff>95250</xdr:colOff>
                    <xdr:row>65</xdr:row>
                    <xdr:rowOff>0</xdr:rowOff>
                  </from>
                  <to>
                    <xdr:col>7</xdr:col>
                    <xdr:colOff>228600</xdr:colOff>
                    <xdr:row>70</xdr:row>
                    <xdr:rowOff>114300</xdr:rowOff>
                  </to>
                </anchor>
              </controlPr>
            </control>
          </mc:Choice>
        </mc:AlternateContent>
        <mc:AlternateContent xmlns:mc="http://schemas.openxmlformats.org/markup-compatibility/2006">
          <mc:Choice Requires="x14">
            <control shapeId="3082" r:id="rId11" name="Group Box 10">
              <controlPr defaultSize="0" autoFill="0" autoPict="0">
                <anchor moveWithCells="1">
                  <from>
                    <xdr:col>5</xdr:col>
                    <xdr:colOff>200025</xdr:colOff>
                    <xdr:row>65</xdr:row>
                    <xdr:rowOff>0</xdr:rowOff>
                  </from>
                  <to>
                    <xdr:col>7</xdr:col>
                    <xdr:colOff>85725</xdr:colOff>
                    <xdr:row>68</xdr:row>
                    <xdr:rowOff>238125</xdr:rowOff>
                  </to>
                </anchor>
              </controlPr>
            </control>
          </mc:Choice>
        </mc:AlternateContent>
        <mc:AlternateContent xmlns:mc="http://schemas.openxmlformats.org/markup-compatibility/2006">
          <mc:Choice Requires="x14">
            <control shapeId="3083" r:id="rId12" name="Group Box 11">
              <controlPr defaultSize="0" autoFill="0" autoPict="0">
                <anchor moveWithCells="1">
                  <from>
                    <xdr:col>5</xdr:col>
                    <xdr:colOff>95250</xdr:colOff>
                    <xdr:row>65</xdr:row>
                    <xdr:rowOff>0</xdr:rowOff>
                  </from>
                  <to>
                    <xdr:col>7</xdr:col>
                    <xdr:colOff>323850</xdr:colOff>
                    <xdr:row>68</xdr:row>
                    <xdr:rowOff>152400</xdr:rowOff>
                  </to>
                </anchor>
              </controlPr>
            </control>
          </mc:Choice>
        </mc:AlternateContent>
        <mc:AlternateContent xmlns:mc="http://schemas.openxmlformats.org/markup-compatibility/2006">
          <mc:Choice Requires="x14">
            <control shapeId="3084" r:id="rId13" name="Group Box 12">
              <controlPr defaultSize="0" autoFill="0" autoPict="0">
                <anchor moveWithCells="1">
                  <from>
                    <xdr:col>5</xdr:col>
                    <xdr:colOff>133350</xdr:colOff>
                    <xdr:row>65</xdr:row>
                    <xdr:rowOff>0</xdr:rowOff>
                  </from>
                  <to>
                    <xdr:col>7</xdr:col>
                    <xdr:colOff>238125</xdr:colOff>
                    <xdr:row>70</xdr:row>
                    <xdr:rowOff>19050</xdr:rowOff>
                  </to>
                </anchor>
              </controlPr>
            </control>
          </mc:Choice>
        </mc:AlternateContent>
        <mc:AlternateContent xmlns:mc="http://schemas.openxmlformats.org/markup-compatibility/2006">
          <mc:Choice Requires="x14">
            <control shapeId="3085" r:id="rId14" name="Group Box 13">
              <controlPr defaultSize="0" autoFill="0" autoPict="0">
                <anchor moveWithCells="1">
                  <from>
                    <xdr:col>5</xdr:col>
                    <xdr:colOff>209550</xdr:colOff>
                    <xdr:row>65</xdr:row>
                    <xdr:rowOff>0</xdr:rowOff>
                  </from>
                  <to>
                    <xdr:col>7</xdr:col>
                    <xdr:colOff>190500</xdr:colOff>
                    <xdr:row>69</xdr:row>
                    <xdr:rowOff>76200</xdr:rowOff>
                  </to>
                </anchor>
              </controlPr>
            </control>
          </mc:Choice>
        </mc:AlternateContent>
        <mc:AlternateContent xmlns:mc="http://schemas.openxmlformats.org/markup-compatibility/2006">
          <mc:Choice Requires="x14">
            <control shapeId="3086" r:id="rId15" name="Group Box 14">
              <controlPr defaultSize="0" autoFill="0" autoPict="0">
                <anchor moveWithCells="1">
                  <from>
                    <xdr:col>5</xdr:col>
                    <xdr:colOff>209550</xdr:colOff>
                    <xdr:row>65</xdr:row>
                    <xdr:rowOff>0</xdr:rowOff>
                  </from>
                  <to>
                    <xdr:col>7</xdr:col>
                    <xdr:colOff>123825</xdr:colOff>
                    <xdr:row>66</xdr:row>
                    <xdr:rowOff>152400</xdr:rowOff>
                  </to>
                </anchor>
              </controlPr>
            </control>
          </mc:Choice>
        </mc:AlternateContent>
        <mc:AlternateContent xmlns:mc="http://schemas.openxmlformats.org/markup-compatibility/2006">
          <mc:Choice Requires="x14">
            <control shapeId="3087" r:id="rId16" name="Group Box 15">
              <controlPr defaultSize="0" autoFill="0" autoPict="0">
                <anchor moveWithCells="1">
                  <from>
                    <xdr:col>5</xdr:col>
                    <xdr:colOff>180975</xdr:colOff>
                    <xdr:row>65</xdr:row>
                    <xdr:rowOff>0</xdr:rowOff>
                  </from>
                  <to>
                    <xdr:col>7</xdr:col>
                    <xdr:colOff>171450</xdr:colOff>
                    <xdr:row>70</xdr:row>
                    <xdr:rowOff>9525</xdr:rowOff>
                  </to>
                </anchor>
              </controlPr>
            </control>
          </mc:Choice>
        </mc:AlternateContent>
        <mc:AlternateContent xmlns:mc="http://schemas.openxmlformats.org/markup-compatibility/2006">
          <mc:Choice Requires="x14">
            <control shapeId="3088" r:id="rId17" name="Group Box 16">
              <controlPr defaultSize="0" autoFill="0" autoPict="0">
                <anchor moveWithCells="1">
                  <from>
                    <xdr:col>5</xdr:col>
                    <xdr:colOff>209550</xdr:colOff>
                    <xdr:row>65</xdr:row>
                    <xdr:rowOff>0</xdr:rowOff>
                  </from>
                  <to>
                    <xdr:col>7</xdr:col>
                    <xdr:colOff>104775</xdr:colOff>
                    <xdr:row>67</xdr:row>
                    <xdr:rowOff>104775</xdr:rowOff>
                  </to>
                </anchor>
              </controlPr>
            </control>
          </mc:Choice>
        </mc:AlternateContent>
        <mc:AlternateContent xmlns:mc="http://schemas.openxmlformats.org/markup-compatibility/2006">
          <mc:Choice Requires="x14">
            <control shapeId="3089" r:id="rId18" name="Group Box 17">
              <controlPr defaultSize="0" autoFill="0" autoPict="0">
                <anchor moveWithCells="1">
                  <from>
                    <xdr:col>5</xdr:col>
                    <xdr:colOff>200025</xdr:colOff>
                    <xdr:row>65</xdr:row>
                    <xdr:rowOff>0</xdr:rowOff>
                  </from>
                  <to>
                    <xdr:col>7</xdr:col>
                    <xdr:colOff>180975</xdr:colOff>
                    <xdr:row>66</xdr:row>
                    <xdr:rowOff>38100</xdr:rowOff>
                  </to>
                </anchor>
              </controlPr>
            </control>
          </mc:Choice>
        </mc:AlternateContent>
        <mc:AlternateContent xmlns:mc="http://schemas.openxmlformats.org/markup-compatibility/2006">
          <mc:Choice Requires="x14">
            <control shapeId="3090" r:id="rId19" name="Group Box 18">
              <controlPr defaultSize="0" autoFill="0" autoPict="0">
                <anchor moveWithCells="1">
                  <from>
                    <xdr:col>5</xdr:col>
                    <xdr:colOff>152400</xdr:colOff>
                    <xdr:row>65</xdr:row>
                    <xdr:rowOff>0</xdr:rowOff>
                  </from>
                  <to>
                    <xdr:col>7</xdr:col>
                    <xdr:colOff>238125</xdr:colOff>
                    <xdr:row>66</xdr:row>
                    <xdr:rowOff>361950</xdr:rowOff>
                  </to>
                </anchor>
              </controlPr>
            </control>
          </mc:Choice>
        </mc:AlternateContent>
        <mc:AlternateContent xmlns:mc="http://schemas.openxmlformats.org/markup-compatibility/2006">
          <mc:Choice Requires="x14">
            <control shapeId="3091" r:id="rId20" name="Group Box 19">
              <controlPr defaultSize="0" autoFill="0" autoPict="0">
                <anchor moveWithCells="1">
                  <from>
                    <xdr:col>5</xdr:col>
                    <xdr:colOff>133350</xdr:colOff>
                    <xdr:row>178</xdr:row>
                    <xdr:rowOff>0</xdr:rowOff>
                  </from>
                  <to>
                    <xdr:col>7</xdr:col>
                    <xdr:colOff>333375</xdr:colOff>
                    <xdr:row>182</xdr:row>
                    <xdr:rowOff>314325</xdr:rowOff>
                  </to>
                </anchor>
              </controlPr>
            </control>
          </mc:Choice>
        </mc:AlternateContent>
        <mc:AlternateContent xmlns:mc="http://schemas.openxmlformats.org/markup-compatibility/2006">
          <mc:Choice Requires="x14">
            <control shapeId="3092" r:id="rId21" name="Group Box 20">
              <controlPr defaultSize="0" autoFill="0" autoPict="0">
                <anchor moveWithCells="1">
                  <from>
                    <xdr:col>5</xdr:col>
                    <xdr:colOff>171450</xdr:colOff>
                    <xdr:row>32</xdr:row>
                    <xdr:rowOff>0</xdr:rowOff>
                  </from>
                  <to>
                    <xdr:col>7</xdr:col>
                    <xdr:colOff>180975</xdr:colOff>
                    <xdr:row>34</xdr:row>
                    <xdr:rowOff>76200</xdr:rowOff>
                  </to>
                </anchor>
              </controlPr>
            </control>
          </mc:Choice>
        </mc:AlternateContent>
        <mc:AlternateContent xmlns:mc="http://schemas.openxmlformats.org/markup-compatibility/2006">
          <mc:Choice Requires="x14">
            <control shapeId="3093" r:id="rId22" name="Group Box 21">
              <controlPr defaultSize="0" autoFill="0" autoPict="0">
                <anchor moveWithCells="1">
                  <from>
                    <xdr:col>5</xdr:col>
                    <xdr:colOff>180975</xdr:colOff>
                    <xdr:row>32</xdr:row>
                    <xdr:rowOff>0</xdr:rowOff>
                  </from>
                  <to>
                    <xdr:col>7</xdr:col>
                    <xdr:colOff>123825</xdr:colOff>
                    <xdr:row>38</xdr:row>
                    <xdr:rowOff>19050</xdr:rowOff>
                  </to>
                </anchor>
              </controlPr>
            </control>
          </mc:Choice>
        </mc:AlternateContent>
        <mc:AlternateContent xmlns:mc="http://schemas.openxmlformats.org/markup-compatibility/2006">
          <mc:Choice Requires="x14">
            <control shapeId="3094" r:id="rId23" name="Check Box 22">
              <controlPr defaultSize="0" autoFill="0" autoLine="0" autoPict="0">
                <anchor moveWithCells="1">
                  <from>
                    <xdr:col>6</xdr:col>
                    <xdr:colOff>38100</xdr:colOff>
                    <xdr:row>75</xdr:row>
                    <xdr:rowOff>47625</xdr:rowOff>
                  </from>
                  <to>
                    <xdr:col>6</xdr:col>
                    <xdr:colOff>238125</xdr:colOff>
                    <xdr:row>75</xdr:row>
                    <xdr:rowOff>238125</xdr:rowOff>
                  </to>
                </anchor>
              </controlPr>
            </control>
          </mc:Choice>
        </mc:AlternateContent>
        <mc:AlternateContent xmlns:mc="http://schemas.openxmlformats.org/markup-compatibility/2006">
          <mc:Choice Requires="x14">
            <control shapeId="3095" r:id="rId24" name="Check Box 23">
              <controlPr defaultSize="0" autoFill="0" autoLine="0" autoPict="0">
                <anchor moveWithCells="1">
                  <from>
                    <xdr:col>6</xdr:col>
                    <xdr:colOff>38100</xdr:colOff>
                    <xdr:row>73</xdr:row>
                    <xdr:rowOff>47625</xdr:rowOff>
                  </from>
                  <to>
                    <xdr:col>6</xdr:col>
                    <xdr:colOff>238125</xdr:colOff>
                    <xdr:row>73</xdr:row>
                    <xdr:rowOff>238125</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6</xdr:col>
                    <xdr:colOff>38100</xdr:colOff>
                    <xdr:row>70</xdr:row>
                    <xdr:rowOff>47625</xdr:rowOff>
                  </from>
                  <to>
                    <xdr:col>6</xdr:col>
                    <xdr:colOff>238125</xdr:colOff>
                    <xdr:row>70</xdr:row>
                    <xdr:rowOff>238125</xdr:rowOff>
                  </to>
                </anchor>
              </controlPr>
            </control>
          </mc:Choice>
        </mc:AlternateContent>
        <mc:AlternateContent xmlns:mc="http://schemas.openxmlformats.org/markup-compatibility/2006">
          <mc:Choice Requires="x14">
            <control shapeId="3097" r:id="rId26" name="Check Box 25">
              <controlPr defaultSize="0" autoFill="0" autoLine="0" autoPict="0">
                <anchor moveWithCells="1">
                  <from>
                    <xdr:col>6</xdr:col>
                    <xdr:colOff>38100</xdr:colOff>
                    <xdr:row>72</xdr:row>
                    <xdr:rowOff>47625</xdr:rowOff>
                  </from>
                  <to>
                    <xdr:col>6</xdr:col>
                    <xdr:colOff>238125</xdr:colOff>
                    <xdr:row>72</xdr:row>
                    <xdr:rowOff>238125</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6</xdr:col>
                    <xdr:colOff>38100</xdr:colOff>
                    <xdr:row>71</xdr:row>
                    <xdr:rowOff>47625</xdr:rowOff>
                  </from>
                  <to>
                    <xdr:col>6</xdr:col>
                    <xdr:colOff>238125</xdr:colOff>
                    <xdr:row>71</xdr:row>
                    <xdr:rowOff>238125</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6</xdr:col>
                    <xdr:colOff>38100</xdr:colOff>
                    <xdr:row>69</xdr:row>
                    <xdr:rowOff>47625</xdr:rowOff>
                  </from>
                  <to>
                    <xdr:col>6</xdr:col>
                    <xdr:colOff>238125</xdr:colOff>
                    <xdr:row>69</xdr:row>
                    <xdr:rowOff>238125</xdr:rowOff>
                  </to>
                </anchor>
              </controlPr>
            </control>
          </mc:Choice>
        </mc:AlternateContent>
        <mc:AlternateContent xmlns:mc="http://schemas.openxmlformats.org/markup-compatibility/2006">
          <mc:Choice Requires="x14">
            <control shapeId="3100" r:id="rId29" name="Check Box 28">
              <controlPr defaultSize="0" autoFill="0" autoLine="0" autoPict="0">
                <anchor moveWithCells="1">
                  <from>
                    <xdr:col>6</xdr:col>
                    <xdr:colOff>38100</xdr:colOff>
                    <xdr:row>76</xdr:row>
                    <xdr:rowOff>47625</xdr:rowOff>
                  </from>
                  <to>
                    <xdr:col>6</xdr:col>
                    <xdr:colOff>238125</xdr:colOff>
                    <xdr:row>76</xdr:row>
                    <xdr:rowOff>238125</xdr:rowOff>
                  </to>
                </anchor>
              </controlPr>
            </control>
          </mc:Choice>
        </mc:AlternateContent>
        <mc:AlternateContent xmlns:mc="http://schemas.openxmlformats.org/markup-compatibility/2006">
          <mc:Choice Requires="x14">
            <control shapeId="3105" r:id="rId30" name="Group Box 33">
              <controlPr defaultSize="0" autoFill="0" autoPict="0">
                <anchor moveWithCells="1">
                  <from>
                    <xdr:col>5</xdr:col>
                    <xdr:colOff>171450</xdr:colOff>
                    <xdr:row>41</xdr:row>
                    <xdr:rowOff>0</xdr:rowOff>
                  </from>
                  <to>
                    <xdr:col>7</xdr:col>
                    <xdr:colOff>190500</xdr:colOff>
                    <xdr:row>43</xdr:row>
                    <xdr:rowOff>209550</xdr:rowOff>
                  </to>
                </anchor>
              </controlPr>
            </control>
          </mc:Choice>
        </mc:AlternateContent>
        <mc:AlternateContent xmlns:mc="http://schemas.openxmlformats.org/markup-compatibility/2006">
          <mc:Choice Requires="x14">
            <control shapeId="3106" r:id="rId31" name="Group Box 34">
              <controlPr defaultSize="0" autoFill="0" autoPict="0">
                <anchor moveWithCells="1">
                  <from>
                    <xdr:col>5</xdr:col>
                    <xdr:colOff>180975</xdr:colOff>
                    <xdr:row>41</xdr:row>
                    <xdr:rowOff>0</xdr:rowOff>
                  </from>
                  <to>
                    <xdr:col>7</xdr:col>
                    <xdr:colOff>133350</xdr:colOff>
                    <xdr:row>45</xdr:row>
                    <xdr:rowOff>66675</xdr:rowOff>
                  </to>
                </anchor>
              </controlPr>
            </control>
          </mc:Choice>
        </mc:AlternateContent>
        <mc:AlternateContent xmlns:mc="http://schemas.openxmlformats.org/markup-compatibility/2006">
          <mc:Choice Requires="x14">
            <control shapeId="3107" r:id="rId32" name="Group Box 35">
              <controlPr defaultSize="0" autoFill="0" autoPict="0">
                <anchor moveWithCells="1">
                  <from>
                    <xdr:col>5</xdr:col>
                    <xdr:colOff>171450</xdr:colOff>
                    <xdr:row>39</xdr:row>
                    <xdr:rowOff>0</xdr:rowOff>
                  </from>
                  <to>
                    <xdr:col>7</xdr:col>
                    <xdr:colOff>190500</xdr:colOff>
                    <xdr:row>41</xdr:row>
                    <xdr:rowOff>333375</xdr:rowOff>
                  </to>
                </anchor>
              </controlPr>
            </control>
          </mc:Choice>
        </mc:AlternateContent>
        <mc:AlternateContent xmlns:mc="http://schemas.openxmlformats.org/markup-compatibility/2006">
          <mc:Choice Requires="x14">
            <control shapeId="3108" r:id="rId33" name="Group Box 36">
              <controlPr defaultSize="0" autoFill="0" autoPict="0">
                <anchor moveWithCells="1">
                  <from>
                    <xdr:col>5</xdr:col>
                    <xdr:colOff>180975</xdr:colOff>
                    <xdr:row>39</xdr:row>
                    <xdr:rowOff>0</xdr:rowOff>
                  </from>
                  <to>
                    <xdr:col>7</xdr:col>
                    <xdr:colOff>133350</xdr:colOff>
                    <xdr:row>43</xdr:row>
                    <xdr:rowOff>66675</xdr:rowOff>
                  </to>
                </anchor>
              </controlPr>
            </control>
          </mc:Choice>
        </mc:AlternateContent>
        <mc:AlternateContent xmlns:mc="http://schemas.openxmlformats.org/markup-compatibility/2006">
          <mc:Choice Requires="x14">
            <control shapeId="3109" r:id="rId34" name="Group Box 37">
              <controlPr defaultSize="0" autoFill="0" autoPict="0">
                <anchor moveWithCells="1">
                  <from>
                    <xdr:col>5</xdr:col>
                    <xdr:colOff>171450</xdr:colOff>
                    <xdr:row>44</xdr:row>
                    <xdr:rowOff>0</xdr:rowOff>
                  </from>
                  <to>
                    <xdr:col>7</xdr:col>
                    <xdr:colOff>180975</xdr:colOff>
                    <xdr:row>46</xdr:row>
                    <xdr:rowOff>76200</xdr:rowOff>
                  </to>
                </anchor>
              </controlPr>
            </control>
          </mc:Choice>
        </mc:AlternateContent>
        <mc:AlternateContent xmlns:mc="http://schemas.openxmlformats.org/markup-compatibility/2006">
          <mc:Choice Requires="x14">
            <control shapeId="3110" r:id="rId35" name="Check Box 38">
              <controlPr defaultSize="0" autoFill="0" autoLine="0" autoPict="0">
                <anchor moveWithCells="1">
                  <from>
                    <xdr:col>6</xdr:col>
                    <xdr:colOff>38100</xdr:colOff>
                    <xdr:row>94</xdr:row>
                    <xdr:rowOff>28575</xdr:rowOff>
                  </from>
                  <to>
                    <xdr:col>6</xdr:col>
                    <xdr:colOff>238125</xdr:colOff>
                    <xdr:row>94</xdr:row>
                    <xdr:rowOff>219075</xdr:rowOff>
                  </to>
                </anchor>
              </controlPr>
            </control>
          </mc:Choice>
        </mc:AlternateContent>
        <mc:AlternateContent xmlns:mc="http://schemas.openxmlformats.org/markup-compatibility/2006">
          <mc:Choice Requires="x14">
            <control shapeId="3111" r:id="rId36" name="Check Box 39">
              <controlPr defaultSize="0" autoFill="0" autoLine="0" autoPict="0">
                <anchor moveWithCells="1">
                  <from>
                    <xdr:col>6</xdr:col>
                    <xdr:colOff>38100</xdr:colOff>
                    <xdr:row>100</xdr:row>
                    <xdr:rowOff>47625</xdr:rowOff>
                  </from>
                  <to>
                    <xdr:col>6</xdr:col>
                    <xdr:colOff>238125</xdr:colOff>
                    <xdr:row>100</xdr:row>
                    <xdr:rowOff>238125</xdr:rowOff>
                  </to>
                </anchor>
              </controlPr>
            </control>
          </mc:Choice>
        </mc:AlternateContent>
        <mc:AlternateContent xmlns:mc="http://schemas.openxmlformats.org/markup-compatibility/2006">
          <mc:Choice Requires="x14">
            <control shapeId="3112" r:id="rId37" name="Check Box 40">
              <controlPr defaultSize="0" autoFill="0" autoLine="0" autoPict="0">
                <anchor moveWithCells="1">
                  <from>
                    <xdr:col>6</xdr:col>
                    <xdr:colOff>38100</xdr:colOff>
                    <xdr:row>103</xdr:row>
                    <xdr:rowOff>47625</xdr:rowOff>
                  </from>
                  <to>
                    <xdr:col>6</xdr:col>
                    <xdr:colOff>238125</xdr:colOff>
                    <xdr:row>103</xdr:row>
                    <xdr:rowOff>238125</xdr:rowOff>
                  </to>
                </anchor>
              </controlPr>
            </control>
          </mc:Choice>
        </mc:AlternateContent>
        <mc:AlternateContent xmlns:mc="http://schemas.openxmlformats.org/markup-compatibility/2006">
          <mc:Choice Requires="x14">
            <control shapeId="3113" r:id="rId38" name="Check Box 41">
              <controlPr defaultSize="0" autoFill="0" autoLine="0" autoPict="0">
                <anchor moveWithCells="1">
                  <from>
                    <xdr:col>6</xdr:col>
                    <xdr:colOff>38100</xdr:colOff>
                    <xdr:row>104</xdr:row>
                    <xdr:rowOff>47625</xdr:rowOff>
                  </from>
                  <to>
                    <xdr:col>6</xdr:col>
                    <xdr:colOff>238125</xdr:colOff>
                    <xdr:row>104</xdr:row>
                    <xdr:rowOff>238125</xdr:rowOff>
                  </to>
                </anchor>
              </controlPr>
            </control>
          </mc:Choice>
        </mc:AlternateContent>
        <mc:AlternateContent xmlns:mc="http://schemas.openxmlformats.org/markup-compatibility/2006">
          <mc:Choice Requires="x14">
            <control shapeId="3114" r:id="rId39" name="Check Box 42">
              <controlPr defaultSize="0" autoFill="0" autoLine="0" autoPict="0">
                <anchor moveWithCells="1">
                  <from>
                    <xdr:col>6</xdr:col>
                    <xdr:colOff>38100</xdr:colOff>
                    <xdr:row>101</xdr:row>
                    <xdr:rowOff>47625</xdr:rowOff>
                  </from>
                  <to>
                    <xdr:col>6</xdr:col>
                    <xdr:colOff>238125</xdr:colOff>
                    <xdr:row>101</xdr:row>
                    <xdr:rowOff>238125</xdr:rowOff>
                  </to>
                </anchor>
              </controlPr>
            </control>
          </mc:Choice>
        </mc:AlternateContent>
        <mc:AlternateContent xmlns:mc="http://schemas.openxmlformats.org/markup-compatibility/2006">
          <mc:Choice Requires="x14">
            <control shapeId="3115" r:id="rId40" name="Check Box 43">
              <controlPr defaultSize="0" autoFill="0" autoLine="0" autoPict="0">
                <anchor moveWithCells="1">
                  <from>
                    <xdr:col>6</xdr:col>
                    <xdr:colOff>38100</xdr:colOff>
                    <xdr:row>99</xdr:row>
                    <xdr:rowOff>47625</xdr:rowOff>
                  </from>
                  <to>
                    <xdr:col>6</xdr:col>
                    <xdr:colOff>238125</xdr:colOff>
                    <xdr:row>99</xdr:row>
                    <xdr:rowOff>238125</xdr:rowOff>
                  </to>
                </anchor>
              </controlPr>
            </control>
          </mc:Choice>
        </mc:AlternateContent>
        <mc:AlternateContent xmlns:mc="http://schemas.openxmlformats.org/markup-compatibility/2006">
          <mc:Choice Requires="x14">
            <control shapeId="3116" r:id="rId41" name="Check Box 44">
              <controlPr defaultSize="0" autoFill="0" autoLine="0" autoPict="0">
                <anchor moveWithCells="1">
                  <from>
                    <xdr:col>6</xdr:col>
                    <xdr:colOff>38100</xdr:colOff>
                    <xdr:row>96</xdr:row>
                    <xdr:rowOff>47625</xdr:rowOff>
                  </from>
                  <to>
                    <xdr:col>6</xdr:col>
                    <xdr:colOff>238125</xdr:colOff>
                    <xdr:row>96</xdr:row>
                    <xdr:rowOff>238125</xdr:rowOff>
                  </to>
                </anchor>
              </controlPr>
            </control>
          </mc:Choice>
        </mc:AlternateContent>
        <mc:AlternateContent xmlns:mc="http://schemas.openxmlformats.org/markup-compatibility/2006">
          <mc:Choice Requires="x14">
            <control shapeId="3117" r:id="rId42" name="Check Box 45">
              <controlPr defaultSize="0" autoFill="0" autoLine="0" autoPict="0">
                <anchor moveWithCells="1">
                  <from>
                    <xdr:col>6</xdr:col>
                    <xdr:colOff>38100</xdr:colOff>
                    <xdr:row>98</xdr:row>
                    <xdr:rowOff>47625</xdr:rowOff>
                  </from>
                  <to>
                    <xdr:col>6</xdr:col>
                    <xdr:colOff>238125</xdr:colOff>
                    <xdr:row>98</xdr:row>
                    <xdr:rowOff>238125</xdr:rowOff>
                  </to>
                </anchor>
              </controlPr>
            </control>
          </mc:Choice>
        </mc:AlternateContent>
        <mc:AlternateContent xmlns:mc="http://schemas.openxmlformats.org/markup-compatibility/2006">
          <mc:Choice Requires="x14">
            <control shapeId="3118" r:id="rId43" name="Check Box 46">
              <controlPr defaultSize="0" autoFill="0" autoLine="0" autoPict="0">
                <anchor moveWithCells="1">
                  <from>
                    <xdr:col>6</xdr:col>
                    <xdr:colOff>38100</xdr:colOff>
                    <xdr:row>97</xdr:row>
                    <xdr:rowOff>47625</xdr:rowOff>
                  </from>
                  <to>
                    <xdr:col>6</xdr:col>
                    <xdr:colOff>238125</xdr:colOff>
                    <xdr:row>97</xdr:row>
                    <xdr:rowOff>238125</xdr:rowOff>
                  </to>
                </anchor>
              </controlPr>
            </control>
          </mc:Choice>
        </mc:AlternateContent>
        <mc:AlternateContent xmlns:mc="http://schemas.openxmlformats.org/markup-compatibility/2006">
          <mc:Choice Requires="x14">
            <control shapeId="3119" r:id="rId44" name="Check Box 47">
              <controlPr defaultSize="0" autoFill="0" autoLine="0" autoPict="0">
                <anchor moveWithCells="1">
                  <from>
                    <xdr:col>6</xdr:col>
                    <xdr:colOff>38100</xdr:colOff>
                    <xdr:row>95</xdr:row>
                    <xdr:rowOff>47625</xdr:rowOff>
                  </from>
                  <to>
                    <xdr:col>6</xdr:col>
                    <xdr:colOff>238125</xdr:colOff>
                    <xdr:row>95</xdr:row>
                    <xdr:rowOff>238125</xdr:rowOff>
                  </to>
                </anchor>
              </controlPr>
            </control>
          </mc:Choice>
        </mc:AlternateContent>
        <mc:AlternateContent xmlns:mc="http://schemas.openxmlformats.org/markup-compatibility/2006">
          <mc:Choice Requires="x14">
            <control shapeId="3120" r:id="rId45" name="Check Box 48">
              <controlPr defaultSize="0" autoFill="0" autoLine="0" autoPict="0">
                <anchor moveWithCells="1">
                  <from>
                    <xdr:col>6</xdr:col>
                    <xdr:colOff>38100</xdr:colOff>
                    <xdr:row>102</xdr:row>
                    <xdr:rowOff>47625</xdr:rowOff>
                  </from>
                  <to>
                    <xdr:col>6</xdr:col>
                    <xdr:colOff>238125</xdr:colOff>
                    <xdr:row>102</xdr:row>
                    <xdr:rowOff>238125</xdr:rowOff>
                  </to>
                </anchor>
              </controlPr>
            </control>
          </mc:Choice>
        </mc:AlternateContent>
        <mc:AlternateContent xmlns:mc="http://schemas.openxmlformats.org/markup-compatibility/2006">
          <mc:Choice Requires="x14">
            <control shapeId="3121" r:id="rId46" name="Check Box 49">
              <controlPr defaultSize="0" autoFill="0" autoLine="0" autoPict="0">
                <anchor moveWithCells="1">
                  <from>
                    <xdr:col>6</xdr:col>
                    <xdr:colOff>38100</xdr:colOff>
                    <xdr:row>106</xdr:row>
                    <xdr:rowOff>47625</xdr:rowOff>
                  </from>
                  <to>
                    <xdr:col>6</xdr:col>
                    <xdr:colOff>238125</xdr:colOff>
                    <xdr:row>106</xdr:row>
                    <xdr:rowOff>238125</xdr:rowOff>
                  </to>
                </anchor>
              </controlPr>
            </control>
          </mc:Choice>
        </mc:AlternateContent>
        <mc:AlternateContent xmlns:mc="http://schemas.openxmlformats.org/markup-compatibility/2006">
          <mc:Choice Requires="x14">
            <control shapeId="3122" r:id="rId47" name="Check Box 50">
              <controlPr defaultSize="0" autoFill="0" autoLine="0" autoPict="0">
                <anchor moveWithCells="1">
                  <from>
                    <xdr:col>6</xdr:col>
                    <xdr:colOff>38100</xdr:colOff>
                    <xdr:row>107</xdr:row>
                    <xdr:rowOff>47625</xdr:rowOff>
                  </from>
                  <to>
                    <xdr:col>6</xdr:col>
                    <xdr:colOff>238125</xdr:colOff>
                    <xdr:row>107</xdr:row>
                    <xdr:rowOff>238125</xdr:rowOff>
                  </to>
                </anchor>
              </controlPr>
            </control>
          </mc:Choice>
        </mc:AlternateContent>
        <mc:AlternateContent xmlns:mc="http://schemas.openxmlformats.org/markup-compatibility/2006">
          <mc:Choice Requires="x14">
            <control shapeId="3123" r:id="rId48" name="Check Box 51">
              <controlPr defaultSize="0" autoFill="0" autoLine="0" autoPict="0">
                <anchor moveWithCells="1">
                  <from>
                    <xdr:col>6</xdr:col>
                    <xdr:colOff>38100</xdr:colOff>
                    <xdr:row>105</xdr:row>
                    <xdr:rowOff>47625</xdr:rowOff>
                  </from>
                  <to>
                    <xdr:col>6</xdr:col>
                    <xdr:colOff>238125</xdr:colOff>
                    <xdr:row>105</xdr:row>
                    <xdr:rowOff>238125</xdr:rowOff>
                  </to>
                </anchor>
              </controlPr>
            </control>
          </mc:Choice>
        </mc:AlternateContent>
        <mc:AlternateContent xmlns:mc="http://schemas.openxmlformats.org/markup-compatibility/2006">
          <mc:Choice Requires="x14">
            <control shapeId="3124" r:id="rId49" name="Check Box 52">
              <controlPr defaultSize="0" autoFill="0" autoLine="0" autoPict="0">
                <anchor moveWithCells="1">
                  <from>
                    <xdr:col>6</xdr:col>
                    <xdr:colOff>38100</xdr:colOff>
                    <xdr:row>108</xdr:row>
                    <xdr:rowOff>47625</xdr:rowOff>
                  </from>
                  <to>
                    <xdr:col>6</xdr:col>
                    <xdr:colOff>238125</xdr:colOff>
                    <xdr:row>108</xdr:row>
                    <xdr:rowOff>238125</xdr:rowOff>
                  </to>
                </anchor>
              </controlPr>
            </control>
          </mc:Choice>
        </mc:AlternateContent>
        <mc:AlternateContent xmlns:mc="http://schemas.openxmlformats.org/markup-compatibility/2006">
          <mc:Choice Requires="x14">
            <control shapeId="3125" r:id="rId50" name="Check Box 53">
              <controlPr defaultSize="0" autoFill="0" autoLine="0" autoPict="0">
                <anchor moveWithCells="1">
                  <from>
                    <xdr:col>6</xdr:col>
                    <xdr:colOff>38100</xdr:colOff>
                    <xdr:row>109</xdr:row>
                    <xdr:rowOff>47625</xdr:rowOff>
                  </from>
                  <to>
                    <xdr:col>6</xdr:col>
                    <xdr:colOff>238125</xdr:colOff>
                    <xdr:row>109</xdr:row>
                    <xdr:rowOff>238125</xdr:rowOff>
                  </to>
                </anchor>
              </controlPr>
            </control>
          </mc:Choice>
        </mc:AlternateContent>
        <mc:AlternateContent xmlns:mc="http://schemas.openxmlformats.org/markup-compatibility/2006">
          <mc:Choice Requires="x14">
            <control shapeId="3126" r:id="rId51" name="Check Box 54">
              <controlPr defaultSize="0" autoFill="0" autoLine="0" autoPict="0">
                <anchor moveWithCells="1">
                  <from>
                    <xdr:col>6</xdr:col>
                    <xdr:colOff>38100</xdr:colOff>
                    <xdr:row>110</xdr:row>
                    <xdr:rowOff>47625</xdr:rowOff>
                  </from>
                  <to>
                    <xdr:col>6</xdr:col>
                    <xdr:colOff>238125</xdr:colOff>
                    <xdr:row>110</xdr:row>
                    <xdr:rowOff>238125</xdr:rowOff>
                  </to>
                </anchor>
              </controlPr>
            </control>
          </mc:Choice>
        </mc:AlternateContent>
        <mc:AlternateContent xmlns:mc="http://schemas.openxmlformats.org/markup-compatibility/2006">
          <mc:Choice Requires="x14">
            <control shapeId="3127" r:id="rId52" name="Check Box 55">
              <controlPr defaultSize="0" autoFill="0" autoLine="0" autoPict="0">
                <anchor moveWithCells="1">
                  <from>
                    <xdr:col>6</xdr:col>
                    <xdr:colOff>38100</xdr:colOff>
                    <xdr:row>111</xdr:row>
                    <xdr:rowOff>47625</xdr:rowOff>
                  </from>
                  <to>
                    <xdr:col>6</xdr:col>
                    <xdr:colOff>238125</xdr:colOff>
                    <xdr:row>111</xdr:row>
                    <xdr:rowOff>238125</xdr:rowOff>
                  </to>
                </anchor>
              </controlPr>
            </control>
          </mc:Choice>
        </mc:AlternateContent>
        <mc:AlternateContent xmlns:mc="http://schemas.openxmlformats.org/markup-compatibility/2006">
          <mc:Choice Requires="x14">
            <control shapeId="3128" r:id="rId53" name="Check Box 56">
              <controlPr defaultSize="0" autoFill="0" autoLine="0" autoPict="0">
                <anchor moveWithCells="1">
                  <from>
                    <xdr:col>6</xdr:col>
                    <xdr:colOff>38100</xdr:colOff>
                    <xdr:row>112</xdr:row>
                    <xdr:rowOff>47625</xdr:rowOff>
                  </from>
                  <to>
                    <xdr:col>6</xdr:col>
                    <xdr:colOff>238125</xdr:colOff>
                    <xdr:row>112</xdr:row>
                    <xdr:rowOff>238125</xdr:rowOff>
                  </to>
                </anchor>
              </controlPr>
            </control>
          </mc:Choice>
        </mc:AlternateContent>
        <mc:AlternateContent xmlns:mc="http://schemas.openxmlformats.org/markup-compatibility/2006">
          <mc:Choice Requires="x14">
            <control shapeId="3129" r:id="rId54" name="Check Box 57">
              <controlPr defaultSize="0" autoFill="0" autoLine="0" autoPict="0">
                <anchor moveWithCells="1">
                  <from>
                    <xdr:col>6</xdr:col>
                    <xdr:colOff>38100</xdr:colOff>
                    <xdr:row>113</xdr:row>
                    <xdr:rowOff>47625</xdr:rowOff>
                  </from>
                  <to>
                    <xdr:col>6</xdr:col>
                    <xdr:colOff>238125</xdr:colOff>
                    <xdr:row>113</xdr:row>
                    <xdr:rowOff>238125</xdr:rowOff>
                  </to>
                </anchor>
              </controlPr>
            </control>
          </mc:Choice>
        </mc:AlternateContent>
        <mc:AlternateContent xmlns:mc="http://schemas.openxmlformats.org/markup-compatibility/2006">
          <mc:Choice Requires="x14">
            <control shapeId="3130" r:id="rId55" name="Check Box 58">
              <controlPr defaultSize="0" autoFill="0" autoLine="0" autoPict="0">
                <anchor moveWithCells="1">
                  <from>
                    <xdr:col>6</xdr:col>
                    <xdr:colOff>38100</xdr:colOff>
                    <xdr:row>129</xdr:row>
                    <xdr:rowOff>28575</xdr:rowOff>
                  </from>
                  <to>
                    <xdr:col>6</xdr:col>
                    <xdr:colOff>238125</xdr:colOff>
                    <xdr:row>129</xdr:row>
                    <xdr:rowOff>219075</xdr:rowOff>
                  </to>
                </anchor>
              </controlPr>
            </control>
          </mc:Choice>
        </mc:AlternateContent>
        <mc:AlternateContent xmlns:mc="http://schemas.openxmlformats.org/markup-compatibility/2006">
          <mc:Choice Requires="x14">
            <control shapeId="3131" r:id="rId56" name="Check Box 59">
              <controlPr defaultSize="0" autoFill="0" autoLine="0" autoPict="0">
                <anchor moveWithCells="1">
                  <from>
                    <xdr:col>6</xdr:col>
                    <xdr:colOff>38100</xdr:colOff>
                    <xdr:row>131</xdr:row>
                    <xdr:rowOff>47625</xdr:rowOff>
                  </from>
                  <to>
                    <xdr:col>6</xdr:col>
                    <xdr:colOff>238125</xdr:colOff>
                    <xdr:row>131</xdr:row>
                    <xdr:rowOff>238125</xdr:rowOff>
                  </to>
                </anchor>
              </controlPr>
            </control>
          </mc:Choice>
        </mc:AlternateContent>
        <mc:AlternateContent xmlns:mc="http://schemas.openxmlformats.org/markup-compatibility/2006">
          <mc:Choice Requires="x14">
            <control shapeId="3132" r:id="rId57" name="Check Box 60">
              <controlPr defaultSize="0" autoFill="0" autoLine="0" autoPict="0">
                <anchor moveWithCells="1">
                  <from>
                    <xdr:col>6</xdr:col>
                    <xdr:colOff>38100</xdr:colOff>
                    <xdr:row>132</xdr:row>
                    <xdr:rowOff>47625</xdr:rowOff>
                  </from>
                  <to>
                    <xdr:col>6</xdr:col>
                    <xdr:colOff>238125</xdr:colOff>
                    <xdr:row>132</xdr:row>
                    <xdr:rowOff>238125</xdr:rowOff>
                  </to>
                </anchor>
              </controlPr>
            </control>
          </mc:Choice>
        </mc:AlternateContent>
        <mc:AlternateContent xmlns:mc="http://schemas.openxmlformats.org/markup-compatibility/2006">
          <mc:Choice Requires="x14">
            <control shapeId="3133" r:id="rId58" name="Check Box 61">
              <controlPr defaultSize="0" autoFill="0" autoLine="0" autoPict="0">
                <anchor moveWithCells="1">
                  <from>
                    <xdr:col>6</xdr:col>
                    <xdr:colOff>38100</xdr:colOff>
                    <xdr:row>130</xdr:row>
                    <xdr:rowOff>47625</xdr:rowOff>
                  </from>
                  <to>
                    <xdr:col>6</xdr:col>
                    <xdr:colOff>238125</xdr:colOff>
                    <xdr:row>130</xdr:row>
                    <xdr:rowOff>238125</xdr:rowOff>
                  </to>
                </anchor>
              </controlPr>
            </control>
          </mc:Choice>
        </mc:AlternateContent>
        <mc:AlternateContent xmlns:mc="http://schemas.openxmlformats.org/markup-compatibility/2006">
          <mc:Choice Requires="x14">
            <control shapeId="3134" r:id="rId59" name="Check Box 62">
              <controlPr defaultSize="0" autoFill="0" autoLine="0" autoPict="0">
                <anchor moveWithCells="1">
                  <from>
                    <xdr:col>6</xdr:col>
                    <xdr:colOff>38100</xdr:colOff>
                    <xdr:row>133</xdr:row>
                    <xdr:rowOff>47625</xdr:rowOff>
                  </from>
                  <to>
                    <xdr:col>6</xdr:col>
                    <xdr:colOff>238125</xdr:colOff>
                    <xdr:row>133</xdr:row>
                    <xdr:rowOff>238125</xdr:rowOff>
                  </to>
                </anchor>
              </controlPr>
            </control>
          </mc:Choice>
        </mc:AlternateContent>
        <mc:AlternateContent xmlns:mc="http://schemas.openxmlformats.org/markup-compatibility/2006">
          <mc:Choice Requires="x14">
            <control shapeId="3138" r:id="rId60" name="Group Box 66">
              <controlPr defaultSize="0" autoFill="0" autoPict="0">
                <anchor moveWithCells="1">
                  <from>
                    <xdr:col>5</xdr:col>
                    <xdr:colOff>171450</xdr:colOff>
                    <xdr:row>137</xdr:row>
                    <xdr:rowOff>0</xdr:rowOff>
                  </from>
                  <to>
                    <xdr:col>7</xdr:col>
                    <xdr:colOff>180975</xdr:colOff>
                    <xdr:row>139</xdr:row>
                    <xdr:rowOff>209550</xdr:rowOff>
                  </to>
                </anchor>
              </controlPr>
            </control>
          </mc:Choice>
        </mc:AlternateContent>
        <mc:AlternateContent xmlns:mc="http://schemas.openxmlformats.org/markup-compatibility/2006">
          <mc:Choice Requires="x14">
            <control shapeId="3139" r:id="rId61" name="Group Box 67">
              <controlPr defaultSize="0" autoFill="0" autoPict="0">
                <anchor moveWithCells="1">
                  <from>
                    <xdr:col>5</xdr:col>
                    <xdr:colOff>180975</xdr:colOff>
                    <xdr:row>137</xdr:row>
                    <xdr:rowOff>0</xdr:rowOff>
                  </from>
                  <to>
                    <xdr:col>7</xdr:col>
                    <xdr:colOff>123825</xdr:colOff>
                    <xdr:row>142</xdr:row>
                    <xdr:rowOff>47625</xdr:rowOff>
                  </to>
                </anchor>
              </controlPr>
            </control>
          </mc:Choice>
        </mc:AlternateContent>
        <mc:AlternateContent xmlns:mc="http://schemas.openxmlformats.org/markup-compatibility/2006">
          <mc:Choice Requires="x14">
            <control shapeId="3140" r:id="rId62" name="Group Box 68">
              <controlPr defaultSize="0" autoFill="0" autoPict="0">
                <anchor moveWithCells="1">
                  <from>
                    <xdr:col>5</xdr:col>
                    <xdr:colOff>95250</xdr:colOff>
                    <xdr:row>137</xdr:row>
                    <xdr:rowOff>0</xdr:rowOff>
                  </from>
                  <to>
                    <xdr:col>7</xdr:col>
                    <xdr:colOff>228600</xdr:colOff>
                    <xdr:row>145</xdr:row>
                    <xdr:rowOff>57150</xdr:rowOff>
                  </to>
                </anchor>
              </controlPr>
            </control>
          </mc:Choice>
        </mc:AlternateContent>
        <mc:AlternateContent xmlns:mc="http://schemas.openxmlformats.org/markup-compatibility/2006">
          <mc:Choice Requires="x14">
            <control shapeId="3141" r:id="rId63" name="Group Box 69">
              <controlPr defaultSize="0" autoFill="0" autoPict="0">
                <anchor moveWithCells="1">
                  <from>
                    <xdr:col>5</xdr:col>
                    <xdr:colOff>200025</xdr:colOff>
                    <xdr:row>137</xdr:row>
                    <xdr:rowOff>0</xdr:rowOff>
                  </from>
                  <to>
                    <xdr:col>7</xdr:col>
                    <xdr:colOff>85725</xdr:colOff>
                    <xdr:row>143</xdr:row>
                    <xdr:rowOff>28575</xdr:rowOff>
                  </to>
                </anchor>
              </controlPr>
            </control>
          </mc:Choice>
        </mc:AlternateContent>
        <mc:AlternateContent xmlns:mc="http://schemas.openxmlformats.org/markup-compatibility/2006">
          <mc:Choice Requires="x14">
            <control shapeId="3142" r:id="rId64" name="Group Box 70">
              <controlPr defaultSize="0" autoFill="0" autoPict="0">
                <anchor moveWithCells="1">
                  <from>
                    <xdr:col>5</xdr:col>
                    <xdr:colOff>95250</xdr:colOff>
                    <xdr:row>137</xdr:row>
                    <xdr:rowOff>0</xdr:rowOff>
                  </from>
                  <to>
                    <xdr:col>7</xdr:col>
                    <xdr:colOff>323850</xdr:colOff>
                    <xdr:row>142</xdr:row>
                    <xdr:rowOff>161925</xdr:rowOff>
                  </to>
                </anchor>
              </controlPr>
            </control>
          </mc:Choice>
        </mc:AlternateContent>
        <mc:AlternateContent xmlns:mc="http://schemas.openxmlformats.org/markup-compatibility/2006">
          <mc:Choice Requires="x14">
            <control shapeId="3143" r:id="rId65" name="Group Box 71">
              <controlPr defaultSize="0" autoFill="0" autoPict="0">
                <anchor moveWithCells="1">
                  <from>
                    <xdr:col>5</xdr:col>
                    <xdr:colOff>133350</xdr:colOff>
                    <xdr:row>137</xdr:row>
                    <xdr:rowOff>0</xdr:rowOff>
                  </from>
                  <to>
                    <xdr:col>7</xdr:col>
                    <xdr:colOff>238125</xdr:colOff>
                    <xdr:row>144</xdr:row>
                    <xdr:rowOff>85725</xdr:rowOff>
                  </to>
                </anchor>
              </controlPr>
            </control>
          </mc:Choice>
        </mc:AlternateContent>
        <mc:AlternateContent xmlns:mc="http://schemas.openxmlformats.org/markup-compatibility/2006">
          <mc:Choice Requires="x14">
            <control shapeId="3144" r:id="rId66" name="Group Box 72">
              <controlPr defaultSize="0" autoFill="0" autoPict="0">
                <anchor moveWithCells="1">
                  <from>
                    <xdr:col>5</xdr:col>
                    <xdr:colOff>209550</xdr:colOff>
                    <xdr:row>137</xdr:row>
                    <xdr:rowOff>0</xdr:rowOff>
                  </from>
                  <to>
                    <xdr:col>7</xdr:col>
                    <xdr:colOff>190500</xdr:colOff>
                    <xdr:row>143</xdr:row>
                    <xdr:rowOff>114300</xdr:rowOff>
                  </to>
                </anchor>
              </controlPr>
            </control>
          </mc:Choice>
        </mc:AlternateContent>
        <mc:AlternateContent xmlns:mc="http://schemas.openxmlformats.org/markup-compatibility/2006">
          <mc:Choice Requires="x14">
            <control shapeId="3145" r:id="rId67" name="Group Box 73">
              <controlPr defaultSize="0" autoFill="0" autoPict="0">
                <anchor moveWithCells="1">
                  <from>
                    <xdr:col>5</xdr:col>
                    <xdr:colOff>209550</xdr:colOff>
                    <xdr:row>137</xdr:row>
                    <xdr:rowOff>0</xdr:rowOff>
                  </from>
                  <to>
                    <xdr:col>7</xdr:col>
                    <xdr:colOff>123825</xdr:colOff>
                    <xdr:row>139</xdr:row>
                    <xdr:rowOff>285750</xdr:rowOff>
                  </to>
                </anchor>
              </controlPr>
            </control>
          </mc:Choice>
        </mc:AlternateContent>
        <mc:AlternateContent xmlns:mc="http://schemas.openxmlformats.org/markup-compatibility/2006">
          <mc:Choice Requires="x14">
            <control shapeId="3146" r:id="rId68" name="Group Box 74">
              <controlPr defaultSize="0" autoFill="0" autoPict="0">
                <anchor moveWithCells="1">
                  <from>
                    <xdr:col>5</xdr:col>
                    <xdr:colOff>180975</xdr:colOff>
                    <xdr:row>137</xdr:row>
                    <xdr:rowOff>0</xdr:rowOff>
                  </from>
                  <to>
                    <xdr:col>7</xdr:col>
                    <xdr:colOff>171450</xdr:colOff>
                    <xdr:row>144</xdr:row>
                    <xdr:rowOff>76200</xdr:rowOff>
                  </to>
                </anchor>
              </controlPr>
            </control>
          </mc:Choice>
        </mc:AlternateContent>
        <mc:AlternateContent xmlns:mc="http://schemas.openxmlformats.org/markup-compatibility/2006">
          <mc:Choice Requires="x14">
            <control shapeId="3147" r:id="rId69" name="Group Box 75">
              <controlPr defaultSize="0" autoFill="0" autoPict="0">
                <anchor moveWithCells="1">
                  <from>
                    <xdr:col>5</xdr:col>
                    <xdr:colOff>209550</xdr:colOff>
                    <xdr:row>137</xdr:row>
                    <xdr:rowOff>0</xdr:rowOff>
                  </from>
                  <to>
                    <xdr:col>7</xdr:col>
                    <xdr:colOff>104775</xdr:colOff>
                    <xdr:row>141</xdr:row>
                    <xdr:rowOff>114300</xdr:rowOff>
                  </to>
                </anchor>
              </controlPr>
            </control>
          </mc:Choice>
        </mc:AlternateContent>
        <mc:AlternateContent xmlns:mc="http://schemas.openxmlformats.org/markup-compatibility/2006">
          <mc:Choice Requires="x14">
            <control shapeId="3148" r:id="rId70" name="Group Box 76">
              <controlPr defaultSize="0" autoFill="0" autoPict="0">
                <anchor moveWithCells="1">
                  <from>
                    <xdr:col>5</xdr:col>
                    <xdr:colOff>200025</xdr:colOff>
                    <xdr:row>137</xdr:row>
                    <xdr:rowOff>0</xdr:rowOff>
                  </from>
                  <to>
                    <xdr:col>7</xdr:col>
                    <xdr:colOff>180975</xdr:colOff>
                    <xdr:row>139</xdr:row>
                    <xdr:rowOff>171450</xdr:rowOff>
                  </to>
                </anchor>
              </controlPr>
            </control>
          </mc:Choice>
        </mc:AlternateContent>
        <mc:AlternateContent xmlns:mc="http://schemas.openxmlformats.org/markup-compatibility/2006">
          <mc:Choice Requires="x14">
            <control shapeId="3149" r:id="rId71" name="Group Box 77">
              <controlPr defaultSize="0" autoFill="0" autoPict="0">
                <anchor moveWithCells="1">
                  <from>
                    <xdr:col>5</xdr:col>
                    <xdr:colOff>152400</xdr:colOff>
                    <xdr:row>137</xdr:row>
                    <xdr:rowOff>0</xdr:rowOff>
                  </from>
                  <to>
                    <xdr:col>7</xdr:col>
                    <xdr:colOff>238125</xdr:colOff>
                    <xdr:row>140</xdr:row>
                    <xdr:rowOff>114300</xdr:rowOff>
                  </to>
                </anchor>
              </controlPr>
            </control>
          </mc:Choice>
        </mc:AlternateContent>
        <mc:AlternateContent xmlns:mc="http://schemas.openxmlformats.org/markup-compatibility/2006">
          <mc:Choice Requires="x14">
            <control shapeId="3162" r:id="rId72" name="Check Box 90">
              <controlPr defaultSize="0" autoFill="0" autoLine="0" autoPict="0">
                <anchor moveWithCells="1">
                  <from>
                    <xdr:col>6</xdr:col>
                    <xdr:colOff>38100</xdr:colOff>
                    <xdr:row>78</xdr:row>
                    <xdr:rowOff>28575</xdr:rowOff>
                  </from>
                  <to>
                    <xdr:col>6</xdr:col>
                    <xdr:colOff>238125</xdr:colOff>
                    <xdr:row>78</xdr:row>
                    <xdr:rowOff>219075</xdr:rowOff>
                  </to>
                </anchor>
              </controlPr>
            </control>
          </mc:Choice>
        </mc:AlternateContent>
        <mc:AlternateContent xmlns:mc="http://schemas.openxmlformats.org/markup-compatibility/2006">
          <mc:Choice Requires="x14">
            <control shapeId="3163" r:id="rId73" name="Check Box 91">
              <controlPr defaultSize="0" autoFill="0" autoLine="0" autoPict="0">
                <anchor moveWithCells="1">
                  <from>
                    <xdr:col>6</xdr:col>
                    <xdr:colOff>38100</xdr:colOff>
                    <xdr:row>84</xdr:row>
                    <xdr:rowOff>47625</xdr:rowOff>
                  </from>
                  <to>
                    <xdr:col>6</xdr:col>
                    <xdr:colOff>238125</xdr:colOff>
                    <xdr:row>84</xdr:row>
                    <xdr:rowOff>238125</xdr:rowOff>
                  </to>
                </anchor>
              </controlPr>
            </control>
          </mc:Choice>
        </mc:AlternateContent>
        <mc:AlternateContent xmlns:mc="http://schemas.openxmlformats.org/markup-compatibility/2006">
          <mc:Choice Requires="x14">
            <control shapeId="3164" r:id="rId74" name="Check Box 92">
              <controlPr defaultSize="0" autoFill="0" autoLine="0" autoPict="0">
                <anchor moveWithCells="1">
                  <from>
                    <xdr:col>6</xdr:col>
                    <xdr:colOff>38100</xdr:colOff>
                    <xdr:row>87</xdr:row>
                    <xdr:rowOff>47625</xdr:rowOff>
                  </from>
                  <to>
                    <xdr:col>6</xdr:col>
                    <xdr:colOff>238125</xdr:colOff>
                    <xdr:row>87</xdr:row>
                    <xdr:rowOff>238125</xdr:rowOff>
                  </to>
                </anchor>
              </controlPr>
            </control>
          </mc:Choice>
        </mc:AlternateContent>
        <mc:AlternateContent xmlns:mc="http://schemas.openxmlformats.org/markup-compatibility/2006">
          <mc:Choice Requires="x14">
            <control shapeId="3165" r:id="rId75" name="Check Box 93">
              <controlPr defaultSize="0" autoFill="0" autoLine="0" autoPict="0">
                <anchor moveWithCells="1">
                  <from>
                    <xdr:col>6</xdr:col>
                    <xdr:colOff>38100</xdr:colOff>
                    <xdr:row>85</xdr:row>
                    <xdr:rowOff>47625</xdr:rowOff>
                  </from>
                  <to>
                    <xdr:col>6</xdr:col>
                    <xdr:colOff>238125</xdr:colOff>
                    <xdr:row>85</xdr:row>
                    <xdr:rowOff>238125</xdr:rowOff>
                  </to>
                </anchor>
              </controlPr>
            </control>
          </mc:Choice>
        </mc:AlternateContent>
        <mc:AlternateContent xmlns:mc="http://schemas.openxmlformats.org/markup-compatibility/2006">
          <mc:Choice Requires="x14">
            <control shapeId="3166" r:id="rId76" name="Check Box 94">
              <controlPr defaultSize="0" autoFill="0" autoLine="0" autoPict="0">
                <anchor moveWithCells="1">
                  <from>
                    <xdr:col>6</xdr:col>
                    <xdr:colOff>38100</xdr:colOff>
                    <xdr:row>83</xdr:row>
                    <xdr:rowOff>47625</xdr:rowOff>
                  </from>
                  <to>
                    <xdr:col>6</xdr:col>
                    <xdr:colOff>238125</xdr:colOff>
                    <xdr:row>83</xdr:row>
                    <xdr:rowOff>238125</xdr:rowOff>
                  </to>
                </anchor>
              </controlPr>
            </control>
          </mc:Choice>
        </mc:AlternateContent>
        <mc:AlternateContent xmlns:mc="http://schemas.openxmlformats.org/markup-compatibility/2006">
          <mc:Choice Requires="x14">
            <control shapeId="3167" r:id="rId77" name="Check Box 95">
              <controlPr defaultSize="0" autoFill="0" autoLine="0" autoPict="0">
                <anchor moveWithCells="1">
                  <from>
                    <xdr:col>6</xdr:col>
                    <xdr:colOff>38100</xdr:colOff>
                    <xdr:row>80</xdr:row>
                    <xdr:rowOff>47625</xdr:rowOff>
                  </from>
                  <to>
                    <xdr:col>6</xdr:col>
                    <xdr:colOff>238125</xdr:colOff>
                    <xdr:row>80</xdr:row>
                    <xdr:rowOff>238125</xdr:rowOff>
                  </to>
                </anchor>
              </controlPr>
            </control>
          </mc:Choice>
        </mc:AlternateContent>
        <mc:AlternateContent xmlns:mc="http://schemas.openxmlformats.org/markup-compatibility/2006">
          <mc:Choice Requires="x14">
            <control shapeId="3168" r:id="rId78" name="Check Box 96">
              <controlPr defaultSize="0" autoFill="0" autoLine="0" autoPict="0">
                <anchor moveWithCells="1">
                  <from>
                    <xdr:col>6</xdr:col>
                    <xdr:colOff>38100</xdr:colOff>
                    <xdr:row>82</xdr:row>
                    <xdr:rowOff>47625</xdr:rowOff>
                  </from>
                  <to>
                    <xdr:col>6</xdr:col>
                    <xdr:colOff>238125</xdr:colOff>
                    <xdr:row>82</xdr:row>
                    <xdr:rowOff>238125</xdr:rowOff>
                  </to>
                </anchor>
              </controlPr>
            </control>
          </mc:Choice>
        </mc:AlternateContent>
        <mc:AlternateContent xmlns:mc="http://schemas.openxmlformats.org/markup-compatibility/2006">
          <mc:Choice Requires="x14">
            <control shapeId="3169" r:id="rId79" name="Check Box 97">
              <controlPr defaultSize="0" autoFill="0" autoLine="0" autoPict="0">
                <anchor moveWithCells="1">
                  <from>
                    <xdr:col>6</xdr:col>
                    <xdr:colOff>38100</xdr:colOff>
                    <xdr:row>81</xdr:row>
                    <xdr:rowOff>47625</xdr:rowOff>
                  </from>
                  <to>
                    <xdr:col>6</xdr:col>
                    <xdr:colOff>238125</xdr:colOff>
                    <xdr:row>81</xdr:row>
                    <xdr:rowOff>238125</xdr:rowOff>
                  </to>
                </anchor>
              </controlPr>
            </control>
          </mc:Choice>
        </mc:AlternateContent>
        <mc:AlternateContent xmlns:mc="http://schemas.openxmlformats.org/markup-compatibility/2006">
          <mc:Choice Requires="x14">
            <control shapeId="3170" r:id="rId80" name="Check Box 98">
              <controlPr defaultSize="0" autoFill="0" autoLine="0" autoPict="0">
                <anchor moveWithCells="1">
                  <from>
                    <xdr:col>6</xdr:col>
                    <xdr:colOff>38100</xdr:colOff>
                    <xdr:row>79</xdr:row>
                    <xdr:rowOff>47625</xdr:rowOff>
                  </from>
                  <to>
                    <xdr:col>6</xdr:col>
                    <xdr:colOff>238125</xdr:colOff>
                    <xdr:row>79</xdr:row>
                    <xdr:rowOff>238125</xdr:rowOff>
                  </to>
                </anchor>
              </controlPr>
            </control>
          </mc:Choice>
        </mc:AlternateContent>
        <mc:AlternateContent xmlns:mc="http://schemas.openxmlformats.org/markup-compatibility/2006">
          <mc:Choice Requires="x14">
            <control shapeId="3171" r:id="rId81" name="Check Box 99">
              <controlPr defaultSize="0" autoFill="0" autoLine="0" autoPict="0">
                <anchor moveWithCells="1">
                  <from>
                    <xdr:col>6</xdr:col>
                    <xdr:colOff>38100</xdr:colOff>
                    <xdr:row>86</xdr:row>
                    <xdr:rowOff>47625</xdr:rowOff>
                  </from>
                  <to>
                    <xdr:col>6</xdr:col>
                    <xdr:colOff>238125</xdr:colOff>
                    <xdr:row>86</xdr:row>
                    <xdr:rowOff>238125</xdr:rowOff>
                  </to>
                </anchor>
              </controlPr>
            </control>
          </mc:Choice>
        </mc:AlternateContent>
        <mc:AlternateContent xmlns:mc="http://schemas.openxmlformats.org/markup-compatibility/2006">
          <mc:Choice Requires="x14">
            <control shapeId="3172" r:id="rId82" name="Check Box 100">
              <controlPr defaultSize="0" autoFill="0" autoLine="0" autoPict="0">
                <anchor moveWithCells="1">
                  <from>
                    <xdr:col>6</xdr:col>
                    <xdr:colOff>38100</xdr:colOff>
                    <xdr:row>88</xdr:row>
                    <xdr:rowOff>47625</xdr:rowOff>
                  </from>
                  <to>
                    <xdr:col>6</xdr:col>
                    <xdr:colOff>238125</xdr:colOff>
                    <xdr:row>88</xdr:row>
                    <xdr:rowOff>238125</xdr:rowOff>
                  </to>
                </anchor>
              </controlPr>
            </control>
          </mc:Choice>
        </mc:AlternateContent>
        <mc:AlternateContent xmlns:mc="http://schemas.openxmlformats.org/markup-compatibility/2006">
          <mc:Choice Requires="x14">
            <control shapeId="3173" r:id="rId83" name="Check Box 101">
              <controlPr defaultSize="0" autoFill="0" autoLine="0" autoPict="0">
                <anchor moveWithCells="1">
                  <from>
                    <xdr:col>6</xdr:col>
                    <xdr:colOff>38100</xdr:colOff>
                    <xdr:row>120</xdr:row>
                    <xdr:rowOff>28575</xdr:rowOff>
                  </from>
                  <to>
                    <xdr:col>6</xdr:col>
                    <xdr:colOff>238125</xdr:colOff>
                    <xdr:row>120</xdr:row>
                    <xdr:rowOff>228600</xdr:rowOff>
                  </to>
                </anchor>
              </controlPr>
            </control>
          </mc:Choice>
        </mc:AlternateContent>
        <mc:AlternateContent xmlns:mc="http://schemas.openxmlformats.org/markup-compatibility/2006">
          <mc:Choice Requires="x14">
            <control shapeId="3174" r:id="rId84" name="Check Box 102">
              <controlPr defaultSize="0" autoFill="0" autoLine="0" autoPict="0">
                <anchor moveWithCells="1">
                  <from>
                    <xdr:col>6</xdr:col>
                    <xdr:colOff>38100</xdr:colOff>
                    <xdr:row>122</xdr:row>
                    <xdr:rowOff>47625</xdr:rowOff>
                  </from>
                  <to>
                    <xdr:col>6</xdr:col>
                    <xdr:colOff>238125</xdr:colOff>
                    <xdr:row>122</xdr:row>
                    <xdr:rowOff>238125</xdr:rowOff>
                  </to>
                </anchor>
              </controlPr>
            </control>
          </mc:Choice>
        </mc:AlternateContent>
        <mc:AlternateContent xmlns:mc="http://schemas.openxmlformats.org/markup-compatibility/2006">
          <mc:Choice Requires="x14">
            <control shapeId="3175" r:id="rId85" name="Check Box 103">
              <controlPr defaultSize="0" autoFill="0" autoLine="0" autoPict="0">
                <anchor moveWithCells="1">
                  <from>
                    <xdr:col>6</xdr:col>
                    <xdr:colOff>38100</xdr:colOff>
                    <xdr:row>123</xdr:row>
                    <xdr:rowOff>47625</xdr:rowOff>
                  </from>
                  <to>
                    <xdr:col>6</xdr:col>
                    <xdr:colOff>238125</xdr:colOff>
                    <xdr:row>123</xdr:row>
                    <xdr:rowOff>238125</xdr:rowOff>
                  </to>
                </anchor>
              </controlPr>
            </control>
          </mc:Choice>
        </mc:AlternateContent>
        <mc:AlternateContent xmlns:mc="http://schemas.openxmlformats.org/markup-compatibility/2006">
          <mc:Choice Requires="x14">
            <control shapeId="3176" r:id="rId86" name="Check Box 104">
              <controlPr defaultSize="0" autoFill="0" autoLine="0" autoPict="0">
                <anchor moveWithCells="1">
                  <from>
                    <xdr:col>6</xdr:col>
                    <xdr:colOff>38100</xdr:colOff>
                    <xdr:row>121</xdr:row>
                    <xdr:rowOff>47625</xdr:rowOff>
                  </from>
                  <to>
                    <xdr:col>6</xdr:col>
                    <xdr:colOff>238125</xdr:colOff>
                    <xdr:row>121</xdr:row>
                    <xdr:rowOff>238125</xdr:rowOff>
                  </to>
                </anchor>
              </controlPr>
            </control>
          </mc:Choice>
        </mc:AlternateContent>
        <mc:AlternateContent xmlns:mc="http://schemas.openxmlformats.org/markup-compatibility/2006">
          <mc:Choice Requires="x14">
            <control shapeId="3177" r:id="rId87" name="Check Box 105">
              <controlPr defaultSize="0" autoFill="0" autoLine="0" autoPict="0">
                <anchor moveWithCells="1">
                  <from>
                    <xdr:col>6</xdr:col>
                    <xdr:colOff>38100</xdr:colOff>
                    <xdr:row>124</xdr:row>
                    <xdr:rowOff>47625</xdr:rowOff>
                  </from>
                  <to>
                    <xdr:col>6</xdr:col>
                    <xdr:colOff>238125</xdr:colOff>
                    <xdr:row>124</xdr:row>
                    <xdr:rowOff>238125</xdr:rowOff>
                  </to>
                </anchor>
              </controlPr>
            </control>
          </mc:Choice>
        </mc:AlternateContent>
        <mc:AlternateContent xmlns:mc="http://schemas.openxmlformats.org/markup-compatibility/2006">
          <mc:Choice Requires="x14">
            <control shapeId="3179" r:id="rId88" name="Check Box 107">
              <controlPr defaultSize="0" autoFill="0" autoLine="0" autoPict="0">
                <anchor moveWithCells="1">
                  <from>
                    <xdr:col>6</xdr:col>
                    <xdr:colOff>38100</xdr:colOff>
                    <xdr:row>125</xdr:row>
                    <xdr:rowOff>47625</xdr:rowOff>
                  </from>
                  <to>
                    <xdr:col>6</xdr:col>
                    <xdr:colOff>238125</xdr:colOff>
                    <xdr:row>125</xdr:row>
                    <xdr:rowOff>238125</xdr:rowOff>
                  </to>
                </anchor>
              </controlPr>
            </control>
          </mc:Choice>
        </mc:AlternateContent>
        <mc:AlternateContent xmlns:mc="http://schemas.openxmlformats.org/markup-compatibility/2006">
          <mc:Choice Requires="x14">
            <control shapeId="3180" r:id="rId89" name="Group Box 108">
              <controlPr defaultSize="0" autoFill="0" autoPict="0">
                <anchor moveWithCells="1">
                  <from>
                    <xdr:col>5</xdr:col>
                    <xdr:colOff>171450</xdr:colOff>
                    <xdr:row>171</xdr:row>
                    <xdr:rowOff>0</xdr:rowOff>
                  </from>
                  <to>
                    <xdr:col>7</xdr:col>
                    <xdr:colOff>180975</xdr:colOff>
                    <xdr:row>173</xdr:row>
                    <xdr:rowOff>76200</xdr:rowOff>
                  </to>
                </anchor>
              </controlPr>
            </control>
          </mc:Choice>
        </mc:AlternateContent>
        <mc:AlternateContent xmlns:mc="http://schemas.openxmlformats.org/markup-compatibility/2006">
          <mc:Choice Requires="x14">
            <control shapeId="3181" r:id="rId90" name="Group Box 109">
              <controlPr defaultSize="0" autoFill="0" autoPict="0">
                <anchor moveWithCells="1">
                  <from>
                    <xdr:col>5</xdr:col>
                    <xdr:colOff>209550</xdr:colOff>
                    <xdr:row>171</xdr:row>
                    <xdr:rowOff>0</xdr:rowOff>
                  </from>
                  <to>
                    <xdr:col>7</xdr:col>
                    <xdr:colOff>123825</xdr:colOff>
                    <xdr:row>174</xdr:row>
                    <xdr:rowOff>38100</xdr:rowOff>
                  </to>
                </anchor>
              </controlPr>
            </control>
          </mc:Choice>
        </mc:AlternateContent>
        <mc:AlternateContent xmlns:mc="http://schemas.openxmlformats.org/markup-compatibility/2006">
          <mc:Choice Requires="x14">
            <control shapeId="3182" r:id="rId91" name="Group Box 110">
              <controlPr defaultSize="0" autoFill="0" autoPict="0">
                <anchor moveWithCells="1">
                  <from>
                    <xdr:col>5</xdr:col>
                    <xdr:colOff>200025</xdr:colOff>
                    <xdr:row>171</xdr:row>
                    <xdr:rowOff>0</xdr:rowOff>
                  </from>
                  <to>
                    <xdr:col>7</xdr:col>
                    <xdr:colOff>180975</xdr:colOff>
                    <xdr:row>173</xdr:row>
                    <xdr:rowOff>38100</xdr:rowOff>
                  </to>
                </anchor>
              </controlPr>
            </control>
          </mc:Choice>
        </mc:AlternateContent>
        <mc:AlternateContent xmlns:mc="http://schemas.openxmlformats.org/markup-compatibility/2006">
          <mc:Choice Requires="x14">
            <control shapeId="3183" r:id="rId92" name="Group Box 111">
              <controlPr defaultSize="0" autoFill="0" autoPict="0">
                <anchor moveWithCells="1">
                  <from>
                    <xdr:col>5</xdr:col>
                    <xdr:colOff>171450</xdr:colOff>
                    <xdr:row>164</xdr:row>
                    <xdr:rowOff>0</xdr:rowOff>
                  </from>
                  <to>
                    <xdr:col>7</xdr:col>
                    <xdr:colOff>180975</xdr:colOff>
                    <xdr:row>165</xdr:row>
                    <xdr:rowOff>200025</xdr:rowOff>
                  </to>
                </anchor>
              </controlPr>
            </control>
          </mc:Choice>
        </mc:AlternateContent>
        <mc:AlternateContent xmlns:mc="http://schemas.openxmlformats.org/markup-compatibility/2006">
          <mc:Choice Requires="x14">
            <control shapeId="3184" r:id="rId93" name="Group Box 112">
              <controlPr defaultSize="0" autoFill="0" autoPict="0">
                <anchor moveWithCells="1">
                  <from>
                    <xdr:col>5</xdr:col>
                    <xdr:colOff>209550</xdr:colOff>
                    <xdr:row>164</xdr:row>
                    <xdr:rowOff>0</xdr:rowOff>
                  </from>
                  <to>
                    <xdr:col>7</xdr:col>
                    <xdr:colOff>123825</xdr:colOff>
                    <xdr:row>166</xdr:row>
                    <xdr:rowOff>38100</xdr:rowOff>
                  </to>
                </anchor>
              </controlPr>
            </control>
          </mc:Choice>
        </mc:AlternateContent>
        <mc:AlternateContent xmlns:mc="http://schemas.openxmlformats.org/markup-compatibility/2006">
          <mc:Choice Requires="x14">
            <control shapeId="3185" r:id="rId94" name="Group Box 113">
              <controlPr defaultSize="0" autoFill="0" autoPict="0">
                <anchor moveWithCells="1">
                  <from>
                    <xdr:col>5</xdr:col>
                    <xdr:colOff>200025</xdr:colOff>
                    <xdr:row>164</xdr:row>
                    <xdr:rowOff>0</xdr:rowOff>
                  </from>
                  <to>
                    <xdr:col>7</xdr:col>
                    <xdr:colOff>180975</xdr:colOff>
                    <xdr:row>165</xdr:row>
                    <xdr:rowOff>152400</xdr:rowOff>
                  </to>
                </anchor>
              </controlPr>
            </control>
          </mc:Choice>
        </mc:AlternateContent>
        <mc:AlternateContent xmlns:mc="http://schemas.openxmlformats.org/markup-compatibility/2006">
          <mc:Choice Requires="x14">
            <control shapeId="3186" r:id="rId95" name="Check Box 114">
              <controlPr defaultSize="0" autoFill="0" autoLine="0" autoPict="0">
                <anchor moveWithCells="1">
                  <from>
                    <xdr:col>6</xdr:col>
                    <xdr:colOff>38100</xdr:colOff>
                    <xdr:row>168</xdr:row>
                    <xdr:rowOff>28575</xdr:rowOff>
                  </from>
                  <to>
                    <xdr:col>6</xdr:col>
                    <xdr:colOff>238125</xdr:colOff>
                    <xdr:row>168</xdr:row>
                    <xdr:rowOff>219075</xdr:rowOff>
                  </to>
                </anchor>
              </controlPr>
            </control>
          </mc:Choice>
        </mc:AlternateContent>
        <mc:AlternateContent xmlns:mc="http://schemas.openxmlformats.org/markup-compatibility/2006">
          <mc:Choice Requires="x14">
            <control shapeId="3187" r:id="rId96" name="Check Box 115">
              <controlPr defaultSize="0" autoFill="0" autoLine="0" autoPict="0">
                <anchor moveWithCells="1">
                  <from>
                    <xdr:col>6</xdr:col>
                    <xdr:colOff>38100</xdr:colOff>
                    <xdr:row>170</xdr:row>
                    <xdr:rowOff>47625</xdr:rowOff>
                  </from>
                  <to>
                    <xdr:col>6</xdr:col>
                    <xdr:colOff>238125</xdr:colOff>
                    <xdr:row>170</xdr:row>
                    <xdr:rowOff>238125</xdr:rowOff>
                  </to>
                </anchor>
              </controlPr>
            </control>
          </mc:Choice>
        </mc:AlternateContent>
        <mc:AlternateContent xmlns:mc="http://schemas.openxmlformats.org/markup-compatibility/2006">
          <mc:Choice Requires="x14">
            <control shapeId="3188" r:id="rId97" name="Check Box 116">
              <controlPr defaultSize="0" autoFill="0" autoLine="0" autoPict="0">
                <anchor moveWithCells="1">
                  <from>
                    <xdr:col>6</xdr:col>
                    <xdr:colOff>38100</xdr:colOff>
                    <xdr:row>169</xdr:row>
                    <xdr:rowOff>47625</xdr:rowOff>
                  </from>
                  <to>
                    <xdr:col>6</xdr:col>
                    <xdr:colOff>238125</xdr:colOff>
                    <xdr:row>169</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E885-EA68-4C88-A490-BB68146B0C90}">
  <dimension ref="A1:DN4"/>
  <sheetViews>
    <sheetView topLeftCell="CL1" zoomScale="85" zoomScaleNormal="85" workbookViewId="0">
      <selection activeCell="AK3" sqref="AK3"/>
    </sheetView>
  </sheetViews>
  <sheetFormatPr defaultRowHeight="18.75" x14ac:dyDescent="0.4"/>
  <cols>
    <col min="1" max="7" width="27" customWidth="1"/>
    <col min="8" max="8" width="20" customWidth="1"/>
    <col min="9" max="10" width="20.75" customWidth="1"/>
    <col min="11" max="11" width="18" bestFit="1" customWidth="1"/>
    <col min="12" max="12" width="18" customWidth="1"/>
    <col min="13" max="13" width="23.5" bestFit="1" customWidth="1"/>
    <col min="14" max="14" width="21.25" customWidth="1"/>
    <col min="38" max="38" width="17.125" customWidth="1"/>
  </cols>
  <sheetData>
    <row r="1" spans="1:118" x14ac:dyDescent="0.4">
      <c r="A1" t="s">
        <v>202</v>
      </c>
      <c r="B1" t="s">
        <v>203</v>
      </c>
      <c r="C1" t="s">
        <v>204</v>
      </c>
      <c r="D1" t="s">
        <v>205</v>
      </c>
      <c r="E1" t="s">
        <v>206</v>
      </c>
      <c r="F1" t="s">
        <v>207</v>
      </c>
      <c r="G1" t="s">
        <v>209</v>
      </c>
      <c r="H1" t="s">
        <v>210</v>
      </c>
      <c r="K1" t="s">
        <v>211</v>
      </c>
      <c r="M1" t="s">
        <v>212</v>
      </c>
      <c r="N1" t="s">
        <v>213</v>
      </c>
      <c r="O1" s="43"/>
      <c r="AL1" t="s">
        <v>214</v>
      </c>
      <c r="BG1" t="s">
        <v>215</v>
      </c>
      <c r="BN1" t="s">
        <v>216</v>
      </c>
      <c r="BT1" t="s">
        <v>217</v>
      </c>
      <c r="BU1" s="44" t="s">
        <v>105</v>
      </c>
      <c r="BY1" s="59" t="s">
        <v>106</v>
      </c>
      <c r="CC1" s="59" t="s">
        <v>107</v>
      </c>
      <c r="CG1" s="59" t="s">
        <v>108</v>
      </c>
      <c r="CK1" s="59" t="s">
        <v>109</v>
      </c>
      <c r="CO1" s="59" t="s">
        <v>110</v>
      </c>
      <c r="CS1" s="59" t="s">
        <v>111</v>
      </c>
      <c r="CW1" s="59" t="s">
        <v>112</v>
      </c>
      <c r="DA1" s="59" t="s">
        <v>113</v>
      </c>
      <c r="DE1" s="59" t="s">
        <v>114</v>
      </c>
      <c r="DI1" t="s">
        <v>218</v>
      </c>
      <c r="DM1" s="70" t="s">
        <v>201</v>
      </c>
      <c r="DN1" t="s">
        <v>92</v>
      </c>
    </row>
    <row r="2" spans="1:118" x14ac:dyDescent="0.4">
      <c r="A2" s="61" t="s">
        <v>97</v>
      </c>
      <c r="B2" s="62" t="s">
        <v>10</v>
      </c>
      <c r="C2" s="62" t="s">
        <v>14</v>
      </c>
      <c r="D2" s="63" t="s">
        <v>98</v>
      </c>
      <c r="E2" s="63" t="s">
        <v>21</v>
      </c>
      <c r="F2" s="64" t="s">
        <v>26</v>
      </c>
      <c r="G2" s="64" t="s">
        <v>157</v>
      </c>
      <c r="H2" s="64" t="s">
        <v>99</v>
      </c>
      <c r="I2" s="63" t="s">
        <v>100</v>
      </c>
      <c r="J2" s="65" t="s">
        <v>101</v>
      </c>
      <c r="K2" s="65" t="s">
        <v>102</v>
      </c>
      <c r="L2" s="65" t="s">
        <v>103</v>
      </c>
      <c r="M2" s="65" t="s">
        <v>104</v>
      </c>
      <c r="N2" s="65" t="s">
        <v>183</v>
      </c>
      <c r="O2" s="66" t="s">
        <v>117</v>
      </c>
      <c r="P2" s="66" t="s">
        <v>118</v>
      </c>
      <c r="Q2" s="66" t="s">
        <v>119</v>
      </c>
      <c r="R2" s="66" t="s">
        <v>120</v>
      </c>
      <c r="S2" s="66" t="s">
        <v>121</v>
      </c>
      <c r="T2" s="66" t="s">
        <v>122</v>
      </c>
      <c r="U2" s="66" t="s">
        <v>123</v>
      </c>
      <c r="V2" s="66" t="s">
        <v>124</v>
      </c>
      <c r="W2" s="66" t="s">
        <v>125</v>
      </c>
      <c r="X2" s="66" t="s">
        <v>126</v>
      </c>
      <c r="Y2" s="66" t="s">
        <v>127</v>
      </c>
      <c r="Z2" s="66" t="s">
        <v>128</v>
      </c>
      <c r="AA2" s="66" t="s">
        <v>129</v>
      </c>
      <c r="AB2" s="66" t="s">
        <v>130</v>
      </c>
      <c r="AC2" s="66" t="s">
        <v>131</v>
      </c>
      <c r="AD2" s="66" t="s">
        <v>132</v>
      </c>
      <c r="AE2" s="66" t="s">
        <v>133</v>
      </c>
      <c r="AF2" s="66" t="s">
        <v>134</v>
      </c>
      <c r="AG2" s="66" t="s">
        <v>135</v>
      </c>
      <c r="AH2" s="66" t="s">
        <v>136</v>
      </c>
      <c r="AI2" s="66" t="s">
        <v>158</v>
      </c>
      <c r="AJ2" s="59" t="s">
        <v>138</v>
      </c>
      <c r="AK2" s="59" t="s">
        <v>159</v>
      </c>
      <c r="AL2" s="59" t="s">
        <v>184</v>
      </c>
      <c r="AM2" s="59" t="s">
        <v>50</v>
      </c>
      <c r="AN2" s="59" t="s">
        <v>51</v>
      </c>
      <c r="AO2" s="59" t="s">
        <v>52</v>
      </c>
      <c r="AP2" s="59" t="s">
        <v>53</v>
      </c>
      <c r="AQ2" s="59" t="s">
        <v>54</v>
      </c>
      <c r="AR2" s="59" t="s">
        <v>55</v>
      </c>
      <c r="AS2" s="59" t="s">
        <v>56</v>
      </c>
      <c r="AT2" s="59" t="s">
        <v>57</v>
      </c>
      <c r="AU2" s="59" t="s">
        <v>58</v>
      </c>
      <c r="AV2" s="59" t="s">
        <v>59</v>
      </c>
      <c r="AW2" s="59" t="s">
        <v>60</v>
      </c>
      <c r="AX2" s="59" t="s">
        <v>61</v>
      </c>
      <c r="AY2" s="59" t="s">
        <v>62</v>
      </c>
      <c r="AZ2" s="59" t="s">
        <v>63</v>
      </c>
      <c r="BA2" s="59" t="s">
        <v>64</v>
      </c>
      <c r="BB2" s="59" t="s">
        <v>65</v>
      </c>
      <c r="BC2" s="59" t="s">
        <v>66</v>
      </c>
      <c r="BD2" s="59" t="s">
        <v>67</v>
      </c>
      <c r="BE2" s="59" t="s">
        <v>68</v>
      </c>
      <c r="BF2" s="59" t="s">
        <v>69</v>
      </c>
      <c r="BG2" s="59" t="s">
        <v>185</v>
      </c>
      <c r="BH2" s="59" t="s">
        <v>160</v>
      </c>
      <c r="BI2" s="59" t="s">
        <v>161</v>
      </c>
      <c r="BJ2" s="59" t="s">
        <v>162</v>
      </c>
      <c r="BK2" s="59" t="s">
        <v>163</v>
      </c>
      <c r="BL2" s="59" t="s">
        <v>164</v>
      </c>
      <c r="BM2" s="59" t="s">
        <v>165</v>
      </c>
      <c r="BN2" s="59" t="s">
        <v>186</v>
      </c>
      <c r="BO2" s="59" t="s">
        <v>72</v>
      </c>
      <c r="BP2" s="59" t="s">
        <v>73</v>
      </c>
      <c r="BQ2" s="59" t="s">
        <v>74</v>
      </c>
      <c r="BR2" s="59" t="s">
        <v>75</v>
      </c>
      <c r="BS2" s="59" t="s">
        <v>76</v>
      </c>
      <c r="BT2" s="59" t="s">
        <v>79</v>
      </c>
      <c r="BU2" s="60" t="s">
        <v>166</v>
      </c>
      <c r="BV2" s="60" t="s">
        <v>167</v>
      </c>
      <c r="BW2" s="60" t="s">
        <v>168</v>
      </c>
      <c r="BX2" s="59" t="s">
        <v>105</v>
      </c>
      <c r="BY2" s="60" t="s">
        <v>166</v>
      </c>
      <c r="BZ2" s="60" t="s">
        <v>167</v>
      </c>
      <c r="CA2" s="60" t="s">
        <v>168</v>
      </c>
      <c r="CB2" s="59" t="s">
        <v>106</v>
      </c>
      <c r="CC2" s="60" t="s">
        <v>166</v>
      </c>
      <c r="CD2" s="60" t="s">
        <v>167</v>
      </c>
      <c r="CE2" s="60" t="s">
        <v>168</v>
      </c>
      <c r="CF2" s="59" t="s">
        <v>107</v>
      </c>
      <c r="CG2" s="60" t="s">
        <v>166</v>
      </c>
      <c r="CH2" s="60" t="s">
        <v>167</v>
      </c>
      <c r="CI2" s="60" t="s">
        <v>168</v>
      </c>
      <c r="CJ2" s="59" t="s">
        <v>108</v>
      </c>
      <c r="CK2" s="60" t="s">
        <v>166</v>
      </c>
      <c r="CL2" s="60" t="s">
        <v>167</v>
      </c>
      <c r="CM2" s="60" t="s">
        <v>168</v>
      </c>
      <c r="CN2" s="59" t="s">
        <v>109</v>
      </c>
      <c r="CO2" s="60" t="s">
        <v>166</v>
      </c>
      <c r="CP2" s="60" t="s">
        <v>167</v>
      </c>
      <c r="CQ2" s="60" t="s">
        <v>168</v>
      </c>
      <c r="CR2" s="59" t="s">
        <v>110</v>
      </c>
      <c r="CS2" s="60" t="s">
        <v>166</v>
      </c>
      <c r="CT2" s="60" t="s">
        <v>167</v>
      </c>
      <c r="CU2" s="60" t="s">
        <v>168</v>
      </c>
      <c r="CV2" s="59" t="s">
        <v>111</v>
      </c>
      <c r="CW2" s="60" t="s">
        <v>166</v>
      </c>
      <c r="CX2" s="60" t="s">
        <v>167</v>
      </c>
      <c r="CY2" s="60" t="s">
        <v>168</v>
      </c>
      <c r="CZ2" s="59" t="s">
        <v>112</v>
      </c>
      <c r="DA2" s="60" t="s">
        <v>166</v>
      </c>
      <c r="DB2" s="60" t="s">
        <v>167</v>
      </c>
      <c r="DC2" s="60" t="s">
        <v>168</v>
      </c>
      <c r="DD2" s="59" t="s">
        <v>113</v>
      </c>
      <c r="DE2" s="60" t="s">
        <v>166</v>
      </c>
      <c r="DF2" s="60" t="s">
        <v>167</v>
      </c>
      <c r="DG2" s="60" t="s">
        <v>168</v>
      </c>
      <c r="DH2" s="59" t="s">
        <v>114</v>
      </c>
      <c r="DI2" s="59" t="s">
        <v>187</v>
      </c>
      <c r="DJ2" s="59" t="s">
        <v>191</v>
      </c>
      <c r="DK2" s="59" t="s">
        <v>192</v>
      </c>
      <c r="DL2" s="59" t="s">
        <v>193</v>
      </c>
      <c r="DM2" s="59" t="s">
        <v>200</v>
      </c>
      <c r="DN2" s="59" t="s">
        <v>115</v>
      </c>
    </row>
    <row r="3" spans="1:118" x14ac:dyDescent="0.4">
      <c r="A3">
        <f>アドバイザー候補者向け申請様式!$G$9</f>
        <v>0</v>
      </c>
      <c r="B3">
        <f>アドバイザー候補者向け申請様式!$G$15</f>
        <v>0</v>
      </c>
      <c r="C3">
        <f>アドバイザー候補者向け申請様式!$G$21</f>
        <v>0</v>
      </c>
      <c r="D3">
        <f>アドバイザー候補者向け申請様式!$G$28</f>
        <v>0</v>
      </c>
      <c r="E3">
        <f>アドバイザー候補者向け申請様式!$G$32</f>
        <v>0</v>
      </c>
      <c r="F3">
        <f>アドバイザー候補者向け申請様式!$G$40</f>
        <v>0</v>
      </c>
      <c r="G3">
        <f>アドバイザー候補者向け申請様式!$G$44</f>
        <v>0</v>
      </c>
      <c r="H3" s="69" t="str">
        <f>IF($G$3="限られている",アドバイザー候補者向け申請様式!$G$52,"2026年6月")</f>
        <v>2026年6月</v>
      </c>
      <c r="I3" s="69" t="str">
        <f>IF($G$3="限られている",アドバイザー候補者向け申請様式!$G$53,"2027年3月")</f>
        <v>2027年3月</v>
      </c>
      <c r="J3" s="51">
        <f>DATEDIF(H3,I3,"m")</f>
        <v>9</v>
      </c>
      <c r="K3" s="51">
        <f>アドバイザー候補者向け申請様式!$G$59</f>
        <v>0</v>
      </c>
      <c r="L3" s="51">
        <f>(J3*30/7)*K3</f>
        <v>0</v>
      </c>
      <c r="M3">
        <f>アドバイザー候補者向け申請様式!$G$65</f>
        <v>0</v>
      </c>
      <c r="N3" t="str" cm="1">
        <f t="array" ref="N3">_xlfn.TEXTJOIN("、",TRUE,_xlfn._xlws.FILTER($O$2:$AK$2,$O$3:$AK$3="〇",""))</f>
        <v/>
      </c>
      <c r="O3" t="str">
        <f>IF(アドバイザー候補者向け申請様式!$M$69=TRUE,"〇","")</f>
        <v/>
      </c>
      <c r="P3" t="str">
        <f>IF(アドバイザー候補者向け申請様式!$M$70=TRUE,"〇","")</f>
        <v/>
      </c>
      <c r="Q3" t="str">
        <f>IF(アドバイザー候補者向け申請様式!$M$71=TRUE,"〇","")</f>
        <v/>
      </c>
      <c r="R3" t="str">
        <f>IF(アドバイザー候補者向け申請様式!$M$72=TRUE,"〇","")</f>
        <v/>
      </c>
      <c r="S3" t="str">
        <f>IF(アドバイザー候補者向け申請様式!$M$73=TRUE,"〇","")</f>
        <v/>
      </c>
      <c r="T3" t="str">
        <f>IF(アドバイザー候補者向け申請様式!$M$74=TRUE,"〇","")</f>
        <v/>
      </c>
      <c r="U3" t="str">
        <f>IF(アドバイザー候補者向け申請様式!$M$75=TRUE,"〇","")</f>
        <v/>
      </c>
      <c r="V3" t="str">
        <f>IF(アドバイザー候補者向け申請様式!$M$76=TRUE,"〇","")</f>
        <v/>
      </c>
      <c r="W3" t="str">
        <f>IF(アドバイザー候補者向け申請様式!$M$77=TRUE,"〇","")</f>
        <v/>
      </c>
      <c r="X3" t="str">
        <f>IF(アドバイザー候補者向け申請様式!$M$78=TRUE,"〇","")</f>
        <v/>
      </c>
      <c r="Y3" t="str">
        <f>IF(アドバイザー候補者向け申請様式!$M$79=TRUE,"〇","")</f>
        <v/>
      </c>
      <c r="Z3" t="str">
        <f>IF(アドバイザー候補者向け申請様式!$M$80=TRUE,"〇","")</f>
        <v/>
      </c>
      <c r="AA3" t="str">
        <f>IF(アドバイザー候補者向け申請様式!$M$81=TRUE,"〇","")</f>
        <v/>
      </c>
      <c r="AB3" t="str">
        <f>IF(アドバイザー候補者向け申請様式!$M$82=TRUE,"〇","")</f>
        <v/>
      </c>
      <c r="AC3" t="str">
        <f>IF(アドバイザー候補者向け申請様式!$M$83=TRUE,"〇","")</f>
        <v/>
      </c>
      <c r="AD3" t="str">
        <f>IF(アドバイザー候補者向け申請様式!$M$84=TRUE,"〇","")</f>
        <v/>
      </c>
      <c r="AE3" t="str">
        <f>IF(アドバイザー候補者向け申請様式!$M$85=TRUE,"〇","")</f>
        <v/>
      </c>
      <c r="AF3" t="str">
        <f>IF(アドバイザー候補者向け申請様式!$M$86=TRUE,"〇","")</f>
        <v/>
      </c>
      <c r="AG3" t="str">
        <f>IF(アドバイザー候補者向け申請様式!$M$87=TRUE,"〇","")</f>
        <v/>
      </c>
      <c r="AH3" t="str">
        <f>IF(アドバイザー候補者向け申請様式!$M$88=TRUE,"〇","")</f>
        <v/>
      </c>
      <c r="AI3" t="str">
        <f>IF(アドバイザー候補者向け申請様式!$M$89=TRUE,"〇","")</f>
        <v/>
      </c>
      <c r="AJ3" t="str">
        <f>IF(アドバイザー候補者向け申請様式!$M$90=TRUE,"〇","")</f>
        <v/>
      </c>
      <c r="AK3" t="str">
        <f>IF(アドバイザー候補者向け申請様式!$J$90="","",アドバイザー候補者向け申請様式!$J$90)</f>
        <v/>
      </c>
      <c r="AL3" t="str" cm="1">
        <f t="array" ref="AL3">_xlfn.TEXTJOIN("、",TRUE,_xlfn._xlws.FILTER($AM$2:$BF$2,$AM$3:$BF$3="〇",""))</f>
        <v/>
      </c>
      <c r="AM3" t="str">
        <f>IF(アドバイザー候補者向け申請様式!$M$95=TRUE,"〇","")</f>
        <v/>
      </c>
      <c r="AN3" t="str">
        <f>IF(アドバイザー候補者向け申請様式!$M$96=TRUE,"〇","")</f>
        <v/>
      </c>
      <c r="AO3" t="str">
        <f>IF(アドバイザー候補者向け申請様式!$M$97=TRUE,"〇","")</f>
        <v/>
      </c>
      <c r="AP3" t="str">
        <f>IF(アドバイザー候補者向け申請様式!$M$98=TRUE,"〇","")</f>
        <v/>
      </c>
      <c r="AQ3" t="str">
        <f>IF(アドバイザー候補者向け申請様式!$M$99=TRUE,"〇","")</f>
        <v/>
      </c>
      <c r="AR3" t="str">
        <f>IF(アドバイザー候補者向け申請様式!$M$100=TRUE,"〇","")</f>
        <v/>
      </c>
      <c r="AS3" t="str">
        <f>IF(アドバイザー候補者向け申請様式!$M$101=TRUE,"〇","")</f>
        <v/>
      </c>
      <c r="AT3" t="str">
        <f>IF(アドバイザー候補者向け申請様式!$M$102=TRUE,"〇","")</f>
        <v/>
      </c>
      <c r="AU3" t="str">
        <f>IF(アドバイザー候補者向け申請様式!$M$103=TRUE,"〇","")</f>
        <v/>
      </c>
      <c r="AV3" t="str">
        <f>IF(アドバイザー候補者向け申請様式!$M$104=TRUE,"〇","")</f>
        <v/>
      </c>
      <c r="AW3" t="str">
        <f>IF(アドバイザー候補者向け申請様式!$M$105=TRUE,"〇","")</f>
        <v/>
      </c>
      <c r="AX3" t="str">
        <f>IF(アドバイザー候補者向け申請様式!$M$106=TRUE,"〇","")</f>
        <v/>
      </c>
      <c r="AY3" t="str">
        <f>IF(アドバイザー候補者向け申請様式!$M$107=TRUE,"〇","")</f>
        <v/>
      </c>
      <c r="AZ3" t="str">
        <f>IF(アドバイザー候補者向け申請様式!$M$108=TRUE,"〇","")</f>
        <v/>
      </c>
      <c r="BA3" t="str">
        <f>IF(アドバイザー候補者向け申請様式!$M$109=TRUE,"〇","")</f>
        <v/>
      </c>
      <c r="BB3" t="str">
        <f>IF(アドバイザー候補者向け申請様式!$M$110=TRUE,"〇","")</f>
        <v/>
      </c>
      <c r="BC3" t="str">
        <f>IF(アドバイザー候補者向け申請様式!$M$111=TRUE,"〇","")</f>
        <v/>
      </c>
      <c r="BD3" t="str">
        <f>IF(アドバイザー候補者向け申請様式!$M$112=TRUE,"〇","")</f>
        <v/>
      </c>
      <c r="BE3" t="str">
        <f>IF(アドバイザー候補者向け申請様式!$M$113=TRUE,"〇","")</f>
        <v/>
      </c>
      <c r="BF3" t="str">
        <f>IF(アドバイザー候補者向け申請様式!$M$114=TRUE,"〇","")</f>
        <v/>
      </c>
      <c r="BG3" t="str" cm="1">
        <f t="array" ref="BG3">_xlfn.TEXTJOIN("、",TRUE,_xlfn._xlws.FILTER($BH$2:$BM$2,$BH$3:$BM$3="〇",""))</f>
        <v/>
      </c>
      <c r="BH3" t="str">
        <f>IF(アドバイザー候補者向け申請様式!$M$121=TRUE,"〇","")</f>
        <v/>
      </c>
      <c r="BI3" t="str">
        <f>IF(アドバイザー候補者向け申請様式!$M$122=TRUE,"〇","")</f>
        <v/>
      </c>
      <c r="BJ3" t="str">
        <f>IF(アドバイザー候補者向け申請様式!$M$123=TRUE,"〇","")</f>
        <v/>
      </c>
      <c r="BK3" t="str">
        <f>IF(アドバイザー候補者向け申請様式!$M$124=TRUE,"〇","")</f>
        <v/>
      </c>
      <c r="BL3" t="str">
        <f>IF(アドバイザー候補者向け申請様式!$M$125=TRUE,"〇","")</f>
        <v/>
      </c>
      <c r="BM3" t="str">
        <f>IF(アドバイザー候補者向け申請様式!$M$126=TRUE,"〇","")</f>
        <v/>
      </c>
      <c r="BN3" t="str" cm="1">
        <f t="array" ref="BN3">_xlfn.TEXTJOIN("、",TRUE,_xlfn._xlws.FILTER($BO$2:$BS$2,$BO$3:$BS$3="〇",""))</f>
        <v/>
      </c>
      <c r="BO3" t="str">
        <f>IF(アドバイザー候補者向け申請様式!$M$130=TRUE,"〇","")</f>
        <v/>
      </c>
      <c r="BP3" t="str">
        <f>IF(アドバイザー候補者向け申請様式!$M$131=TRUE,"〇","")</f>
        <v/>
      </c>
      <c r="BQ3" t="str">
        <f>IF(アドバイザー候補者向け申請様式!$M$132=TRUE,"〇","")</f>
        <v/>
      </c>
      <c r="BR3" t="str">
        <f>IF(アドバイザー候補者向け申請様式!$M$133=TRUE,"〇","")</f>
        <v/>
      </c>
      <c r="BS3" t="str">
        <f>IF(アドバイザー候補者向け申請様式!$M$134=TRUE,"〇","")</f>
        <v/>
      </c>
      <c r="BT3">
        <f>アドバイザー候補者向け申請様式!$G$138</f>
        <v>0</v>
      </c>
      <c r="BU3" s="51" t="str">
        <f>IF(アドバイザー候補者向け申請様式!$H$147="","",アドバイザー候補者向け申請様式!$H$147)</f>
        <v/>
      </c>
      <c r="BV3" s="51" t="str">
        <f>IF(アドバイザー候補者向け申請様式!$I$147="","",アドバイザー候補者向け申請様式!$I$147)</f>
        <v/>
      </c>
      <c r="BW3" s="51" t="str">
        <f>IF(アドバイザー候補者向け申請様式!$J$147="","",アドバイザー候補者向け申請様式!$J$147)</f>
        <v/>
      </c>
      <c r="BX3" s="51" t="str">
        <f>IF(アドバイザー候補者向け申請様式!$K$147="","",アドバイザー候補者向け申請様式!$K$147)</f>
        <v/>
      </c>
      <c r="BY3" s="51" t="str">
        <f>IF(アドバイザー候補者向け申請様式!$H$149="","",アドバイザー候補者向け申請様式!$H$149)</f>
        <v/>
      </c>
      <c r="BZ3" s="51" t="str">
        <f>IF(アドバイザー候補者向け申請様式!$I$149="","",アドバイザー候補者向け申請様式!$I$149)</f>
        <v/>
      </c>
      <c r="CA3" s="51" t="str">
        <f>IF(アドバイザー候補者向け申請様式!$J$149="","",アドバイザー候補者向け申請様式!$J$149)</f>
        <v/>
      </c>
      <c r="CB3" s="51" t="str">
        <f>IF(アドバイザー候補者向け申請様式!$K$149="","",アドバイザー候補者向け申請様式!$K$149)</f>
        <v/>
      </c>
      <c r="CC3" s="51" t="str">
        <f>IF(アドバイザー候補者向け申請様式!$H$151="","",アドバイザー候補者向け申請様式!$H$151)</f>
        <v/>
      </c>
      <c r="CD3" s="51" t="str">
        <f>IF(アドバイザー候補者向け申請様式!$I$151="","",アドバイザー候補者向け申請様式!$I$151)</f>
        <v/>
      </c>
      <c r="CE3" s="51" t="str">
        <f>IF(アドバイザー候補者向け申請様式!$J$151="","",アドバイザー候補者向け申請様式!$J$151)</f>
        <v/>
      </c>
      <c r="CF3" s="51" t="str">
        <f>IF(アドバイザー候補者向け申請様式!$K$151="","",アドバイザー候補者向け申請様式!$K$151)</f>
        <v/>
      </c>
      <c r="CG3" s="51" t="str">
        <f>IF(アドバイザー候補者向け申請様式!$H$153="","",アドバイザー候補者向け申請様式!$H$153)</f>
        <v/>
      </c>
      <c r="CH3" s="51" t="str">
        <f>IF(アドバイザー候補者向け申請様式!$I$153="","",アドバイザー候補者向け申請様式!$I$153)</f>
        <v/>
      </c>
      <c r="CI3" s="51" t="str">
        <f>IF(アドバイザー候補者向け申請様式!$J$153="","",アドバイザー候補者向け申請様式!$J$153)</f>
        <v/>
      </c>
      <c r="CJ3" s="51" t="str">
        <f>IF(アドバイザー候補者向け申請様式!$K$153="","",アドバイザー候補者向け申請様式!$K$153)</f>
        <v/>
      </c>
      <c r="CK3" s="51" t="str">
        <f>IF(アドバイザー候補者向け申請様式!$H$155="","",アドバイザー候補者向け申請様式!$H$155)</f>
        <v/>
      </c>
      <c r="CL3" s="51" t="str">
        <f>IF(アドバイザー候補者向け申請様式!$I$155="","",アドバイザー候補者向け申請様式!$I$155)</f>
        <v/>
      </c>
      <c r="CM3" s="51" t="str">
        <f>IF(アドバイザー候補者向け申請様式!$J$155="","",アドバイザー候補者向け申請様式!$J$155)</f>
        <v/>
      </c>
      <c r="CN3" s="51" t="str">
        <f>IF(アドバイザー候補者向け申請様式!$K$155="","",アドバイザー候補者向け申請様式!$K$155)</f>
        <v/>
      </c>
      <c r="CO3" s="51" t="str">
        <f>IF(アドバイザー候補者向け申請様式!$H$157="","",アドバイザー候補者向け申請様式!$H$157)</f>
        <v/>
      </c>
      <c r="CP3" s="51" t="str">
        <f>IF(アドバイザー候補者向け申請様式!$I$157="","",アドバイザー候補者向け申請様式!$I$157)</f>
        <v/>
      </c>
      <c r="CQ3" s="51" t="str">
        <f>IF(アドバイザー候補者向け申請様式!$J$157="","",アドバイザー候補者向け申請様式!$J$157)</f>
        <v/>
      </c>
      <c r="CR3" s="51" t="str">
        <f>IF(アドバイザー候補者向け申請様式!$K$157="","",アドバイザー候補者向け申請様式!$K$157)</f>
        <v/>
      </c>
      <c r="CS3" s="51" t="str">
        <f>IF(アドバイザー候補者向け申請様式!$H$159="","",アドバイザー候補者向け申請様式!$H$159)</f>
        <v/>
      </c>
      <c r="CT3" s="51" t="str">
        <f>IF(アドバイザー候補者向け申請様式!$I$159="","",アドバイザー候補者向け申請様式!$I$159)</f>
        <v/>
      </c>
      <c r="CU3" s="51" t="str">
        <f>IF(アドバイザー候補者向け申請様式!$J$159="","",アドバイザー候補者向け申請様式!$J$159)</f>
        <v/>
      </c>
      <c r="CV3" s="51" t="str">
        <f>IF(アドバイザー候補者向け申請様式!$K$159="","",アドバイザー候補者向け申請様式!$K$159)</f>
        <v/>
      </c>
      <c r="CW3" s="51" t="str">
        <f>IF(アドバイザー候補者向け申請様式!$H$161="","",アドバイザー候補者向け申請様式!$H$161)</f>
        <v/>
      </c>
      <c r="CX3" s="51" t="str">
        <f>IF(アドバイザー候補者向け申請様式!$I$161="","",アドバイザー候補者向け申請様式!$I$161)</f>
        <v/>
      </c>
      <c r="CY3" s="51" t="str">
        <f>IF(アドバイザー候補者向け申請様式!$J$161="","",アドバイザー候補者向け申請様式!$J$161)</f>
        <v/>
      </c>
      <c r="CZ3" s="51" t="str">
        <f>IF(アドバイザー候補者向け申請様式!$K$161="","",アドバイザー候補者向け申請様式!$K$161)</f>
        <v/>
      </c>
      <c r="DA3" s="51" t="str">
        <f>IF(アドバイザー候補者向け申請様式!$H$163="","",アドバイザー候補者向け申請様式!$H$163)</f>
        <v/>
      </c>
      <c r="DB3" s="51" t="str">
        <f>IF(アドバイザー候補者向け申請様式!$I$163="","",アドバイザー候補者向け申請様式!$I$163)</f>
        <v/>
      </c>
      <c r="DC3" s="51" t="str">
        <f>IF(アドバイザー候補者向け申請様式!$J$163="","",アドバイザー候補者向け申請様式!$J$163)</f>
        <v/>
      </c>
      <c r="DD3" s="51" t="str">
        <f>IF(アドバイザー候補者向け申請様式!$K$163="","",アドバイザー候補者向け申請様式!$K$163)</f>
        <v/>
      </c>
      <c r="DE3" s="51" t="str">
        <f>IF(アドバイザー候補者向け申請様式!$H$165="","",アドバイザー候補者向け申請様式!$H$165)</f>
        <v/>
      </c>
      <c r="DF3" s="51" t="str">
        <f>IF(アドバイザー候補者向け申請様式!$I$165="","",アドバイザー候補者向け申請様式!$I$165)</f>
        <v/>
      </c>
      <c r="DG3" s="51" t="str">
        <f>IF(アドバイザー候補者向け申請様式!$J$165="","",アドバイザー候補者向け申請様式!$J$165)</f>
        <v/>
      </c>
      <c r="DH3" s="51" t="str">
        <f>IF(アドバイザー候補者向け申請様式!$K$165="","",アドバイザー候補者向け申請様式!$K$165)</f>
        <v/>
      </c>
      <c r="DI3" s="51" t="str" cm="1">
        <f t="array" ref="DI3">_xlfn.TEXTJOIN("、",TRUE,_xlfn._xlws.FILTER($DJ$2:$DL$2,$DJ$3:$DL$3="〇",""))</f>
        <v/>
      </c>
      <c r="DJ3" s="51" t="str">
        <f>IF(アドバイザー候補者向け申請様式!$M$169=TRUE,"〇","")</f>
        <v/>
      </c>
      <c r="DK3" s="51" t="str">
        <f>IF(アドバイザー候補者向け申請様式!$M$170=TRUE,"〇","")</f>
        <v/>
      </c>
      <c r="DL3" s="51" t="str">
        <f>IF(アドバイザー候補者向け申請様式!$M$171=TRUE,"〇","")</f>
        <v/>
      </c>
      <c r="DM3" s="51">
        <f>アドバイザー候補者向け申請様式!$G$178</f>
        <v>0</v>
      </c>
      <c r="DN3" t="str">
        <f>IF(アドバイザー候補者向け申請様式!$G$183="","",アドバイザー候補者向け申請様式!$G$183)</f>
        <v/>
      </c>
    </row>
    <row r="4" spans="1:118" x14ac:dyDescent="0.4">
      <c r="BU4" s="51"/>
      <c r="BV4" s="51"/>
      <c r="BW4" s="51"/>
      <c r="BX4" s="51"/>
      <c r="BY4" s="51"/>
      <c r="BZ4" s="51"/>
      <c r="CA4" s="51"/>
      <c r="CB4" s="51"/>
      <c r="CC4" s="51"/>
      <c r="CG4" s="51"/>
      <c r="CK4" s="51"/>
      <c r="CO4" s="51"/>
      <c r="CS4" s="51"/>
      <c r="CW4" s="51"/>
      <c r="DA4" s="51"/>
    </row>
  </sheetData>
  <phoneticPr fontId="1"/>
  <conditionalFormatting sqref="AJ2:AL2">
    <cfRule type="expression" dxfId="46" priority="111">
      <formula>$O2="要修正"</formula>
    </cfRule>
    <cfRule type="expression" dxfId="45" priority="112">
      <formula>$M2="不要"</formula>
    </cfRule>
    <cfRule type="expression" dxfId="44" priority="113">
      <formula>$O2="完了"</formula>
    </cfRule>
  </conditionalFormatting>
  <conditionalFormatting sqref="AK2:AL2">
    <cfRule type="expression" dxfId="43" priority="116">
      <formula>$BB2="完了"</formula>
    </cfRule>
    <cfRule type="expression" dxfId="42" priority="114">
      <formula>$BB2="要修正"</formula>
    </cfRule>
    <cfRule type="expression" dxfId="41" priority="115">
      <formula>#REF!="不要"</formula>
    </cfRule>
  </conditionalFormatting>
  <conditionalFormatting sqref="AM2:BW2">
    <cfRule type="expression" dxfId="40" priority="63">
      <formula>#REF!="完了"</formula>
    </cfRule>
    <cfRule type="expression" dxfId="39" priority="62">
      <formula>$L2="不要"</formula>
    </cfRule>
  </conditionalFormatting>
  <conditionalFormatting sqref="AM2:DN2">
    <cfRule type="expression" dxfId="38" priority="4">
      <formula>#REF!="要修正"</formula>
    </cfRule>
  </conditionalFormatting>
  <conditionalFormatting sqref="BU1">
    <cfRule type="expression" dxfId="37" priority="110">
      <formula>#REF!="完了"</formula>
    </cfRule>
    <cfRule type="expression" dxfId="36" priority="109">
      <formula>$L2="不要"</formula>
    </cfRule>
    <cfRule type="expression" dxfId="35" priority="108">
      <formula>#REF!="要修正"</formula>
    </cfRule>
  </conditionalFormatting>
  <conditionalFormatting sqref="BX2">
    <cfRule type="expression" dxfId="34" priority="60">
      <formula>#REF!="完了"</formula>
    </cfRule>
    <cfRule type="expression" dxfId="33" priority="59">
      <formula>$L3="不要"</formula>
    </cfRule>
  </conditionalFormatting>
  <conditionalFormatting sqref="BY1">
    <cfRule type="expression" dxfId="32" priority="51">
      <formula>#REF!="完了"</formula>
    </cfRule>
    <cfRule type="expression" dxfId="31" priority="49">
      <formula>#REF!="要修正"</formula>
    </cfRule>
    <cfRule type="expression" dxfId="30" priority="50">
      <formula>$L2="不要"</formula>
    </cfRule>
  </conditionalFormatting>
  <conditionalFormatting sqref="BY2:CA2">
    <cfRule type="expression" dxfId="29" priority="57">
      <formula>#REF!="完了"</formula>
    </cfRule>
    <cfRule type="expression" dxfId="28" priority="56">
      <formula>$L2="不要"</formula>
    </cfRule>
  </conditionalFormatting>
  <conditionalFormatting sqref="CB2">
    <cfRule type="expression" dxfId="27" priority="54">
      <formula>#REF!="完了"</formula>
    </cfRule>
    <cfRule type="expression" dxfId="26" priority="53">
      <formula>$L3="不要"</formula>
    </cfRule>
  </conditionalFormatting>
  <conditionalFormatting sqref="CC1">
    <cfRule type="expression" dxfId="25" priority="45">
      <formula>#REF!="完了"</formula>
    </cfRule>
    <cfRule type="expression" dxfId="24" priority="44">
      <formula>$L1="不要"</formula>
    </cfRule>
    <cfRule type="expression" dxfId="23" priority="43">
      <formula>#REF!="要修正"</formula>
    </cfRule>
  </conditionalFormatting>
  <conditionalFormatting sqref="CC2:DN2">
    <cfRule type="expression" dxfId="22" priority="6">
      <formula>#REF!="完了"</formula>
    </cfRule>
    <cfRule type="expression" dxfId="21" priority="5">
      <formula>$L2="不要"</formula>
    </cfRule>
  </conditionalFormatting>
  <conditionalFormatting sqref="CG1">
    <cfRule type="expression" dxfId="20" priority="42">
      <formula>#REF!="完了"</formula>
    </cfRule>
    <cfRule type="expression" dxfId="19" priority="40">
      <formula>#REF!="要修正"</formula>
    </cfRule>
    <cfRule type="expression" dxfId="18" priority="41">
      <formula>$L1="不要"</formula>
    </cfRule>
  </conditionalFormatting>
  <conditionalFormatting sqref="CK1">
    <cfRule type="expression" dxfId="17" priority="36">
      <formula>#REF!="完了"</formula>
    </cfRule>
    <cfRule type="expression" dxfId="16" priority="35">
      <formula>$L1="不要"</formula>
    </cfRule>
    <cfRule type="expression" dxfId="15" priority="34">
      <formula>#REF!="要修正"</formula>
    </cfRule>
  </conditionalFormatting>
  <conditionalFormatting sqref="CO1">
    <cfRule type="expression" dxfId="14" priority="25">
      <formula>#REF!="要修正"</formula>
    </cfRule>
    <cfRule type="expression" dxfId="13" priority="27">
      <formula>#REF!="完了"</formula>
    </cfRule>
    <cfRule type="expression" dxfId="12" priority="26">
      <formula>$L1="不要"</formula>
    </cfRule>
  </conditionalFormatting>
  <conditionalFormatting sqref="CS1">
    <cfRule type="expression" dxfId="11" priority="21">
      <formula>#REF!="完了"</formula>
    </cfRule>
    <cfRule type="expression" dxfId="10" priority="20">
      <formula>$L1="不要"</formula>
    </cfRule>
    <cfRule type="expression" dxfId="9" priority="19">
      <formula>#REF!="要修正"</formula>
    </cfRule>
  </conditionalFormatting>
  <conditionalFormatting sqref="CW1">
    <cfRule type="expression" dxfId="8" priority="15">
      <formula>#REF!="完了"</formula>
    </cfRule>
    <cfRule type="expression" dxfId="7" priority="13">
      <formula>#REF!="要修正"</formula>
    </cfRule>
    <cfRule type="expression" dxfId="6" priority="14">
      <formula>$L1="不要"</formula>
    </cfRule>
  </conditionalFormatting>
  <conditionalFormatting sqref="DA1">
    <cfRule type="expression" dxfId="5" priority="9">
      <formula>#REF!="完了"</formula>
    </cfRule>
    <cfRule type="expression" dxfId="4" priority="8">
      <formula>$L1="不要"</formula>
    </cfRule>
    <cfRule type="expression" dxfId="3" priority="7">
      <formula>#REF!="要修正"</formula>
    </cfRule>
  </conditionalFormatting>
  <conditionalFormatting sqref="DE1">
    <cfRule type="expression" dxfId="2" priority="1">
      <formula>#REF!="要修正"</formula>
    </cfRule>
    <cfRule type="expression" dxfId="1" priority="3">
      <formula>#REF!="完了"</formula>
    </cfRule>
    <cfRule type="expression" dxfId="0" priority="2">
      <formula>$L1="不要"</formula>
    </cfRule>
  </conditionalFormatting>
  <pageMargins left="0.7" right="0.7" top="0.75" bottom="0.75" header="0.3" footer="0.3"/>
  <pageSetup paperSize="9" orientation="landscape" copies="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076B03F9F21343AADA4D70E312FF2A" ma:contentTypeVersion="10" ma:contentTypeDescription="新しいドキュメントを作成します。" ma:contentTypeScope="" ma:versionID="ed7852e56d9a5cfa37d34a20e96ebea4">
  <xsd:schema xmlns:xsd="http://www.w3.org/2001/XMLSchema" xmlns:xs="http://www.w3.org/2001/XMLSchema" xmlns:p="http://schemas.microsoft.com/office/2006/metadata/properties" xmlns:ns2="7693c8ae-4fe3-4e8e-acd4-8fb8440b0e87" xmlns:ns3="4da4b130-9e73-4102-bb98-9b96acbbf99a" targetNamespace="http://schemas.microsoft.com/office/2006/metadata/properties" ma:root="true" ma:fieldsID="e7f6f0e0ea16bfa3b11cdd0adbb45dc2" ns2:_="" ns3:_="">
    <xsd:import namespace="7693c8ae-4fe3-4e8e-acd4-8fb8440b0e87"/>
    <xsd:import namespace="4da4b130-9e73-4102-bb98-9b96acbbf9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3c8ae-4fe3-4e8e-acd4-8fb8440b0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52e64f9-adc2-45e9-a1e5-c4e93f1a843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4b130-9e73-4102-bb98-9b96acbbf9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0296b7-2dc8-4949-b61f-efbee8aac32e}" ma:internalName="TaxCatchAll" ma:showField="CatchAllData" ma:web="4da4b130-9e73-4102-bb98-9b96acbbf9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93c8ae-4fe3-4e8e-acd4-8fb8440b0e87">
      <Terms xmlns="http://schemas.microsoft.com/office/infopath/2007/PartnerControls"/>
    </lcf76f155ced4ddcb4097134ff3c332f>
    <TaxCatchAll xmlns="4da4b130-9e73-4102-bb98-9b96acbbf99a" xsi:nil="true"/>
  </documentManagement>
</p:properties>
</file>

<file path=customXml/itemProps1.xml><?xml version="1.0" encoding="utf-8"?>
<ds:datastoreItem xmlns:ds="http://schemas.openxmlformats.org/officeDocument/2006/customXml" ds:itemID="{E8B04D1B-7462-4B14-B2EF-EF50EF45AA47}"/>
</file>

<file path=customXml/itemProps2.xml><?xml version="1.0" encoding="utf-8"?>
<ds:datastoreItem xmlns:ds="http://schemas.openxmlformats.org/officeDocument/2006/customXml" ds:itemID="{BA6508D4-3F4B-43C8-A313-6F80BF2AD1D3}"/>
</file>

<file path=customXml/itemProps3.xml><?xml version="1.0" encoding="utf-8"?>
<ds:datastoreItem xmlns:ds="http://schemas.openxmlformats.org/officeDocument/2006/customXml" ds:itemID="{6BC0B390-46F0-462D-B25B-DFBAB99B45DE}"/>
</file>

<file path=docMetadata/LabelInfo.xml><?xml version="1.0" encoding="utf-8"?>
<clbl:labelList xmlns:clbl="http://schemas.microsoft.com/office/2020/mipLabelMetadata">
  <clbl:label id="{436fffe2-e74d-4f21-833f-6f054a10cb50}" enabled="1" method="Privileged" siteId="{a4dd5294-24e4-4102-8420-cb86d0baae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アドバイザー候補者向け申請様式</vt:lpstr>
      <vt:lpstr>内部管理用（非表示予定）</vt:lpstr>
      <vt:lpstr>アドバイザー候補者向け申請様式!Print_Area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2026-08-13T09:09:40Z</dcterms:created>
  <dcterms:modified xsi:type="dcterms:W3CDTF">2026-08-13T09:12:03Z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0x0101005B076B03F9F21343AADA4D70E312FF2A</vt:lpwstr>
  </property>
</Properties>
</file>